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bito_pubblico\"/>
    </mc:Choice>
  </mc:AlternateContent>
  <bookViews>
    <workbookView xWindow="240" yWindow="48" windowWidth="20112" windowHeight="7992"/>
  </bookViews>
  <sheets>
    <sheet name="contoconsolidato_pa" sheetId="1" r:id="rId1"/>
    <sheet name="componenti_debito" sheetId="2" r:id="rId2"/>
    <sheet name="Rapporti_variazioni" sheetId="3" r:id="rId3"/>
    <sheet name="Revisioni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E4" i="4" l="1"/>
  <c r="E3" i="4"/>
  <c r="J43" i="3"/>
  <c r="I43" i="3"/>
  <c r="H43" i="3"/>
  <c r="G43" i="3"/>
  <c r="F43" i="3"/>
  <c r="E43" i="3"/>
  <c r="D43" i="3"/>
  <c r="C43" i="3"/>
  <c r="F73" i="2"/>
  <c r="F74" i="2" s="1"/>
  <c r="E73" i="2"/>
  <c r="E74" i="2" s="1"/>
  <c r="D73" i="2"/>
  <c r="F71" i="2"/>
  <c r="E71" i="2"/>
  <c r="D71" i="2"/>
  <c r="F72" i="2" s="1"/>
  <c r="F70" i="2"/>
  <c r="E70" i="2"/>
  <c r="F69" i="2"/>
  <c r="E69" i="2"/>
  <c r="D69" i="2"/>
  <c r="F67" i="2"/>
  <c r="E67" i="2"/>
  <c r="D67" i="2"/>
  <c r="I67" i="1"/>
  <c r="C67" i="1"/>
  <c r="I66" i="1"/>
  <c r="I68" i="1" s="1"/>
  <c r="H66" i="1"/>
  <c r="G66" i="1"/>
  <c r="F66" i="1"/>
  <c r="E66" i="1"/>
  <c r="D66" i="1"/>
  <c r="C66" i="1"/>
  <c r="C68" i="1" s="1"/>
  <c r="F67" i="1"/>
  <c r="D67" i="1"/>
  <c r="K66" i="1" l="1"/>
  <c r="F68" i="1"/>
  <c r="E68" i="2"/>
  <c r="F68" i="2"/>
  <c r="E72" i="2"/>
  <c r="D68" i="1"/>
  <c r="E67" i="1"/>
  <c r="E68" i="1" s="1"/>
  <c r="G67" i="1" l="1"/>
  <c r="G68" i="1" s="1"/>
  <c r="H67" i="1"/>
  <c r="K67" i="1" l="1"/>
  <c r="H68" i="1"/>
  <c r="K68" i="1" s="1"/>
</calcChain>
</file>

<file path=xl/sharedStrings.xml><?xml version="1.0" encoding="utf-8"?>
<sst xmlns="http://schemas.openxmlformats.org/spreadsheetml/2006/main" count="315" uniqueCount="116">
  <si>
    <t>Governo</t>
  </si>
  <si>
    <t xml:space="preserve">Totale uscite </t>
  </si>
  <si>
    <t>Interessi passivi</t>
  </si>
  <si>
    <t>Uscite al netto interessi</t>
  </si>
  <si>
    <t>Totale entrate</t>
  </si>
  <si>
    <t>Avanzo primario</t>
  </si>
  <si>
    <t>Risparmio(+) Indebita-mento(-)</t>
  </si>
  <si>
    <t>Debito pubblico</t>
  </si>
  <si>
    <t>Variazione debito</t>
  </si>
  <si>
    <t>Differenza flusso debito/indebitamento</t>
  </si>
  <si>
    <t>Fabbisogno PA</t>
  </si>
  <si>
    <t>Dismissioni</t>
  </si>
  <si>
    <t>Fabbisogno SP</t>
  </si>
  <si>
    <t>Altro</t>
  </si>
  <si>
    <t>Differenza flusso debito/fabbisogno</t>
  </si>
  <si>
    <t>Fanfani, Segni</t>
  </si>
  <si>
    <t>Segni, Tambroni, Fanfani</t>
  </si>
  <si>
    <t>Fanfani</t>
  </si>
  <si>
    <t>Fanfani, Leone, Moro</t>
  </si>
  <si>
    <t>Moro</t>
  </si>
  <si>
    <t>Moro, Leone, Rumor</t>
  </si>
  <si>
    <t>Rumor</t>
  </si>
  <si>
    <t>Rumor, Colombo</t>
  </si>
  <si>
    <t>Colombo</t>
  </si>
  <si>
    <t>Andreotti</t>
  </si>
  <si>
    <t>Andreotti, Rumor</t>
  </si>
  <si>
    <t>Rumor, Moro</t>
  </si>
  <si>
    <t>Moro, Andreotti</t>
  </si>
  <si>
    <t>Andreotti, Cossiga</t>
  </si>
  <si>
    <t>Cossiga, Forlani</t>
  </si>
  <si>
    <t>Forlani, Spadolini</t>
  </si>
  <si>
    <t>Spadolini, Fanfani</t>
  </si>
  <si>
    <t>Fanfani, Craxi</t>
  </si>
  <si>
    <t>Craxi</t>
  </si>
  <si>
    <t>Craxi, Fanfani, Goria</t>
  </si>
  <si>
    <t>Goria, De Mita</t>
  </si>
  <si>
    <t>De Mita, Andreotti</t>
  </si>
  <si>
    <t>Andreotti, Amato</t>
  </si>
  <si>
    <t>Amato, Ciampi</t>
  </si>
  <si>
    <t>Ciampi, Berlusconi</t>
  </si>
  <si>
    <t>Berlusconi, Dini</t>
  </si>
  <si>
    <t>Dini, Prodi</t>
  </si>
  <si>
    <t>Prodi</t>
  </si>
  <si>
    <t>Prodi, D'Alema</t>
  </si>
  <si>
    <t>D'Alema</t>
  </si>
  <si>
    <t>D'Alema, Amato</t>
  </si>
  <si>
    <t>Amato, Berlusconi</t>
  </si>
  <si>
    <t>Berlusconi</t>
  </si>
  <si>
    <t>Berlusconi, Prodi</t>
  </si>
  <si>
    <t>Prodi, Berlusconi</t>
  </si>
  <si>
    <t>Berlusconi, Monti</t>
  </si>
  <si>
    <t>Monti</t>
  </si>
  <si>
    <t>Monti, Letta</t>
  </si>
  <si>
    <t>Letta, Renzi</t>
  </si>
  <si>
    <t>Renzi</t>
  </si>
  <si>
    <t>Renzi-Gentiloni</t>
  </si>
  <si>
    <t>Gentiloni</t>
  </si>
  <si>
    <t>Gentiloni, Conte</t>
  </si>
  <si>
    <t>Conte</t>
  </si>
  <si>
    <t>1960-1991</t>
  </si>
  <si>
    <t>Anno</t>
  </si>
  <si>
    <t xml:space="preserve">Stock debito pubblico </t>
  </si>
  <si>
    <t>Variazione debito nominale</t>
  </si>
  <si>
    <t>Indebitamento netto PA</t>
  </si>
  <si>
    <t>Flussi finanziari</t>
  </si>
  <si>
    <t>Comp. Indebit. su Debito</t>
  </si>
  <si>
    <t>Comp. Flussi Fin su Debito</t>
  </si>
  <si>
    <t>Rapporto pa/sp</t>
  </si>
  <si>
    <t xml:space="preserve">Fanfani, Segni </t>
  </si>
  <si>
    <t xml:space="preserve">Moro </t>
  </si>
  <si>
    <t xml:space="preserve">Andreotti, Rumor </t>
  </si>
  <si>
    <t xml:space="preserve">Andreotti </t>
  </si>
  <si>
    <t xml:space="preserve">Spadolini, Fanfani </t>
  </si>
  <si>
    <t xml:space="preserve">Fanfani, Craxi </t>
  </si>
  <si>
    <t>Letta,Renzi</t>
  </si>
  <si>
    <t>Renzi, Gentiloni</t>
  </si>
  <si>
    <t xml:space="preserve"> </t>
  </si>
  <si>
    <t>Somma 1960-1980</t>
  </si>
  <si>
    <t>Var%_debito</t>
  </si>
  <si>
    <t>Rapporto debito/Pil - Italia</t>
  </si>
  <si>
    <t>Rapporto avanzo primario/Pil</t>
  </si>
  <si>
    <t>Rapporto interessi/Pil</t>
  </si>
  <si>
    <t>Rapporto deficit/Pil</t>
  </si>
  <si>
    <t>Var_Pil nominale</t>
  </si>
  <si>
    <t>Var_Pil reale</t>
  </si>
  <si>
    <t>Var_Deflatore</t>
  </si>
  <si>
    <t>Inflazione FOI</t>
  </si>
  <si>
    <t>Pil nominale</t>
  </si>
  <si>
    <t>Spesa delle AP</t>
  </si>
  <si>
    <t>Unità di lavoro totali</t>
  </si>
  <si>
    <t>Pressione fiscale</t>
  </si>
  <si>
    <t>Set 2014</t>
  </si>
  <si>
    <t>Mar 2015</t>
  </si>
  <si>
    <t>Set 2015</t>
  </si>
  <si>
    <t>Mar 2016</t>
  </si>
  <si>
    <t>Set 2016</t>
  </si>
  <si>
    <t>Mar 2017</t>
  </si>
  <si>
    <t>Set 2017</t>
  </si>
  <si>
    <t>Mar 2018</t>
  </si>
  <si>
    <t>Set 2018</t>
  </si>
  <si>
    <t>Apr 2019</t>
  </si>
  <si>
    <t>Set 2019</t>
  </si>
  <si>
    <t>Mar 2020</t>
  </si>
  <si>
    <t>Set 2020</t>
  </si>
  <si>
    <t>Mar 2021</t>
  </si>
  <si>
    <t>Conte, Draghi</t>
  </si>
  <si>
    <t>Set 2021</t>
  </si>
  <si>
    <t>Apr 2022</t>
  </si>
  <si>
    <t>Draghi, Meloni</t>
  </si>
  <si>
    <t>1992-2022</t>
  </si>
  <si>
    <t>1960-2022</t>
  </si>
  <si>
    <t>Somma 1960-2022</t>
  </si>
  <si>
    <t>Somma 1981-2022</t>
  </si>
  <si>
    <t>Somma 1992-2022</t>
  </si>
  <si>
    <t>Set 2022</t>
  </si>
  <si>
    <t>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</si>
</sst>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Alignment="1">
      <alignment wrapText="1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/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3" fillId="0" borderId="0" xfId="0" applyNumberFormat="1" applyFont="1" applyFill="1"/>
    <xf numFmtId="3" fontId="0" fillId="0" borderId="0" xfId="0" applyNumberFormat="1" applyFill="1"/>
    <xf numFmtId="3" fontId="3" fillId="0" borderId="0" xfId="0" applyNumberFormat="1" applyFont="1"/>
    <xf numFmtId="0" fontId="0" fillId="0" borderId="0" xfId="0" applyFill="1"/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3" fontId="1" fillId="0" borderId="0" xfId="0" applyNumberFormat="1" applyFont="1" applyFill="1"/>
    <xf numFmtId="1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2" fontId="0" fillId="0" borderId="0" xfId="0" applyNumberFormat="1"/>
    <xf numFmtId="4" fontId="3" fillId="0" borderId="0" xfId="0" applyNumberFormat="1" applyFont="1" applyAlignment="1">
      <alignment wrapText="1"/>
    </xf>
    <xf numFmtId="0" fontId="5" fillId="0" borderId="0" xfId="0" applyFont="1" applyFill="1" applyBorder="1" applyAlignment="1">
      <alignment horizontal="left"/>
    </xf>
    <xf numFmtId="1" fontId="1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3" fontId="0" fillId="0" borderId="0" xfId="0" applyNumberFormat="1" applyAlignment="1">
      <alignment horizontal="right" vertical="center" wrapText="1"/>
    </xf>
    <xf numFmtId="165" fontId="3" fillId="0" borderId="0" xfId="0" applyNumberFormat="1" applyFont="1"/>
    <xf numFmtId="165" fontId="0" fillId="0" borderId="0" xfId="0" applyNumberFormat="1"/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/>
  </cellXfs>
  <cellStyles count="1">
    <cellStyle name="Normale" xfId="0" builtinId="0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i_contiPA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Entrate_Spese1862_1964"/>
      <sheetName val="Annuario_CN1982"/>
      <sheetName val="zanchi_fabbisogno"/>
      <sheetName val="PILeSPESAPPAA_Annuale"/>
      <sheetName val="Finanza pubblica"/>
      <sheetName val="Conti_PA"/>
      <sheetName val="Revisione_Pil"/>
      <sheetName val="Impatto_revisioni"/>
      <sheetName val="Formazione_debito"/>
      <sheetName val="Debito pubblico"/>
      <sheetName val="Revisione_deficit"/>
      <sheetName val="sostenibilita_debito"/>
      <sheetName val="Indice_sostenibilita"/>
      <sheetName val="Scomposizione_debito"/>
      <sheetName val="ContoAP_def2022"/>
      <sheetName val="DPB"/>
      <sheetName val="DPB_Green"/>
      <sheetName val="Previsioni2022"/>
      <sheetName val="Confronto2022"/>
      <sheetName val="Tavola_conti2022"/>
      <sheetName val="Tavola_saldi"/>
      <sheetName val="Dati_trimestrali"/>
      <sheetName val="trimestrali"/>
      <sheetName val="tavola1_trimestrali"/>
      <sheetName val="sostenibilita_trim_pilcumulato"/>
      <sheetName val="Scomposizione_debito_trim"/>
      <sheetName val="Indice_sostenibilita_trim"/>
    </sheetNames>
    <sheetDataSet>
      <sheetData sheetId="0"/>
      <sheetData sheetId="1"/>
      <sheetData sheetId="2"/>
      <sheetData sheetId="3"/>
      <sheetData sheetId="4">
        <row r="140">
          <cell r="B140">
            <v>73.459552252539694</v>
          </cell>
          <cell r="O140">
            <v>1175149.5</v>
          </cell>
          <cell r="X140">
            <v>1599723.2</v>
          </cell>
        </row>
        <row r="141">
          <cell r="B141">
            <v>74.776239772957226</v>
          </cell>
          <cell r="O141">
            <v>1241512.8999999999</v>
          </cell>
          <cell r="X141">
            <v>1660304</v>
          </cell>
        </row>
        <row r="152">
          <cell r="M152">
            <v>1637462.9393100101</v>
          </cell>
        </row>
        <row r="153">
          <cell r="M153">
            <v>1613264.9648464799</v>
          </cell>
        </row>
      </sheetData>
      <sheetData sheetId="5"/>
      <sheetData sheetId="6">
        <row r="42">
          <cell r="I42">
            <v>1331320.6000000001</v>
          </cell>
        </row>
        <row r="43">
          <cell r="D43">
            <v>75897</v>
          </cell>
          <cell r="G43">
            <v>45811</v>
          </cell>
          <cell r="H43">
            <v>-30086</v>
          </cell>
          <cell r="I43">
            <v>1353569.3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pane xSplit="2" ySplit="1" topLeftCell="C46" activePane="bottomRight" state="frozen"/>
      <selection pane="topRight" activeCell="C1" sqref="C1"/>
      <selection pane="bottomLeft" activeCell="A2" sqref="A2"/>
      <selection pane="bottomRight" activeCell="C65" sqref="C65"/>
    </sheetView>
  </sheetViews>
  <sheetFormatPr defaultRowHeight="14.4" x14ac:dyDescent="0.3"/>
  <cols>
    <col min="1" max="1" width="9.5546875" bestFit="1" customWidth="1"/>
    <col min="2" max="2" width="12.5546875" style="1" customWidth="1"/>
    <col min="3" max="3" width="10.109375" bestFit="1" customWidth="1"/>
    <col min="5" max="6" width="10.109375" bestFit="1" customWidth="1"/>
    <col min="8" max="8" width="10" bestFit="1" customWidth="1"/>
    <col min="9" max="9" width="9.5546875" bestFit="1" customWidth="1"/>
    <col min="10" max="10" width="7.5546875" bestFit="1" customWidth="1"/>
    <col min="11" max="11" width="10.33203125" bestFit="1" customWidth="1"/>
    <col min="12" max="12" width="9.33203125" bestFit="1" customWidth="1"/>
    <col min="13" max="13" width="9.44140625" bestFit="1" customWidth="1"/>
    <col min="14" max="14" width="9.33203125" bestFit="1" customWidth="1"/>
    <col min="15" max="15" width="7.109375" bestFit="1" customWidth="1"/>
    <col min="16" max="16" width="10.33203125" customWidth="1"/>
    <col min="257" max="257" width="9.5546875" bestFit="1" customWidth="1"/>
    <col min="258" max="258" width="12.5546875" customWidth="1"/>
    <col min="259" max="259" width="10.109375" bestFit="1" customWidth="1"/>
    <col min="261" max="262" width="10.109375" bestFit="1" customWidth="1"/>
    <col min="264" max="264" width="10" bestFit="1" customWidth="1"/>
    <col min="265" max="265" width="9.5546875" bestFit="1" customWidth="1"/>
    <col min="266" max="266" width="7.5546875" bestFit="1" customWidth="1"/>
    <col min="267" max="267" width="10.33203125" bestFit="1" customWidth="1"/>
    <col min="268" max="268" width="9.33203125" bestFit="1" customWidth="1"/>
    <col min="269" max="269" width="9.44140625" bestFit="1" customWidth="1"/>
    <col min="270" max="270" width="9.33203125" bestFit="1" customWidth="1"/>
    <col min="271" max="271" width="7.109375" bestFit="1" customWidth="1"/>
    <col min="272" max="272" width="10.33203125" customWidth="1"/>
    <col min="513" max="513" width="9.5546875" bestFit="1" customWidth="1"/>
    <col min="514" max="514" width="12.5546875" customWidth="1"/>
    <col min="515" max="515" width="10.109375" bestFit="1" customWidth="1"/>
    <col min="517" max="518" width="10.109375" bestFit="1" customWidth="1"/>
    <col min="520" max="520" width="10" bestFit="1" customWidth="1"/>
    <col min="521" max="521" width="9.5546875" bestFit="1" customWidth="1"/>
    <col min="522" max="522" width="7.5546875" bestFit="1" customWidth="1"/>
    <col min="523" max="523" width="10.33203125" bestFit="1" customWidth="1"/>
    <col min="524" max="524" width="9.33203125" bestFit="1" customWidth="1"/>
    <col min="525" max="525" width="9.44140625" bestFit="1" customWidth="1"/>
    <col min="526" max="526" width="9.33203125" bestFit="1" customWidth="1"/>
    <col min="527" max="527" width="7.109375" bestFit="1" customWidth="1"/>
    <col min="528" max="528" width="10.33203125" customWidth="1"/>
    <col min="769" max="769" width="9.5546875" bestFit="1" customWidth="1"/>
    <col min="770" max="770" width="12.5546875" customWidth="1"/>
    <col min="771" max="771" width="10.109375" bestFit="1" customWidth="1"/>
    <col min="773" max="774" width="10.109375" bestFit="1" customWidth="1"/>
    <col min="776" max="776" width="10" bestFit="1" customWidth="1"/>
    <col min="777" max="777" width="9.5546875" bestFit="1" customWidth="1"/>
    <col min="778" max="778" width="7.5546875" bestFit="1" customWidth="1"/>
    <col min="779" max="779" width="10.33203125" bestFit="1" customWidth="1"/>
    <col min="780" max="780" width="9.33203125" bestFit="1" customWidth="1"/>
    <col min="781" max="781" width="9.44140625" bestFit="1" customWidth="1"/>
    <col min="782" max="782" width="9.33203125" bestFit="1" customWidth="1"/>
    <col min="783" max="783" width="7.109375" bestFit="1" customWidth="1"/>
    <col min="784" max="784" width="10.33203125" customWidth="1"/>
    <col min="1025" max="1025" width="9.5546875" bestFit="1" customWidth="1"/>
    <col min="1026" max="1026" width="12.5546875" customWidth="1"/>
    <col min="1027" max="1027" width="10.109375" bestFit="1" customWidth="1"/>
    <col min="1029" max="1030" width="10.109375" bestFit="1" customWidth="1"/>
    <col min="1032" max="1032" width="10" bestFit="1" customWidth="1"/>
    <col min="1033" max="1033" width="9.5546875" bestFit="1" customWidth="1"/>
    <col min="1034" max="1034" width="7.5546875" bestFit="1" customWidth="1"/>
    <col min="1035" max="1035" width="10.33203125" bestFit="1" customWidth="1"/>
    <col min="1036" max="1036" width="9.33203125" bestFit="1" customWidth="1"/>
    <col min="1037" max="1037" width="9.44140625" bestFit="1" customWidth="1"/>
    <col min="1038" max="1038" width="9.33203125" bestFit="1" customWidth="1"/>
    <col min="1039" max="1039" width="7.109375" bestFit="1" customWidth="1"/>
    <col min="1040" max="1040" width="10.33203125" customWidth="1"/>
    <col min="1281" max="1281" width="9.5546875" bestFit="1" customWidth="1"/>
    <col min="1282" max="1282" width="12.5546875" customWidth="1"/>
    <col min="1283" max="1283" width="10.109375" bestFit="1" customWidth="1"/>
    <col min="1285" max="1286" width="10.109375" bestFit="1" customWidth="1"/>
    <col min="1288" max="1288" width="10" bestFit="1" customWidth="1"/>
    <col min="1289" max="1289" width="9.5546875" bestFit="1" customWidth="1"/>
    <col min="1290" max="1290" width="7.5546875" bestFit="1" customWidth="1"/>
    <col min="1291" max="1291" width="10.33203125" bestFit="1" customWidth="1"/>
    <col min="1292" max="1292" width="9.33203125" bestFit="1" customWidth="1"/>
    <col min="1293" max="1293" width="9.44140625" bestFit="1" customWidth="1"/>
    <col min="1294" max="1294" width="9.33203125" bestFit="1" customWidth="1"/>
    <col min="1295" max="1295" width="7.109375" bestFit="1" customWidth="1"/>
    <col min="1296" max="1296" width="10.33203125" customWidth="1"/>
    <col min="1537" max="1537" width="9.5546875" bestFit="1" customWidth="1"/>
    <col min="1538" max="1538" width="12.5546875" customWidth="1"/>
    <col min="1539" max="1539" width="10.109375" bestFit="1" customWidth="1"/>
    <col min="1541" max="1542" width="10.109375" bestFit="1" customWidth="1"/>
    <col min="1544" max="1544" width="10" bestFit="1" customWidth="1"/>
    <col min="1545" max="1545" width="9.5546875" bestFit="1" customWidth="1"/>
    <col min="1546" max="1546" width="7.5546875" bestFit="1" customWidth="1"/>
    <col min="1547" max="1547" width="10.33203125" bestFit="1" customWidth="1"/>
    <col min="1548" max="1548" width="9.33203125" bestFit="1" customWidth="1"/>
    <col min="1549" max="1549" width="9.44140625" bestFit="1" customWidth="1"/>
    <col min="1550" max="1550" width="9.33203125" bestFit="1" customWidth="1"/>
    <col min="1551" max="1551" width="7.109375" bestFit="1" customWidth="1"/>
    <col min="1552" max="1552" width="10.33203125" customWidth="1"/>
    <col min="1793" max="1793" width="9.5546875" bestFit="1" customWidth="1"/>
    <col min="1794" max="1794" width="12.5546875" customWidth="1"/>
    <col min="1795" max="1795" width="10.109375" bestFit="1" customWidth="1"/>
    <col min="1797" max="1798" width="10.109375" bestFit="1" customWidth="1"/>
    <col min="1800" max="1800" width="10" bestFit="1" customWidth="1"/>
    <col min="1801" max="1801" width="9.5546875" bestFit="1" customWidth="1"/>
    <col min="1802" max="1802" width="7.5546875" bestFit="1" customWidth="1"/>
    <col min="1803" max="1803" width="10.33203125" bestFit="1" customWidth="1"/>
    <col min="1804" max="1804" width="9.33203125" bestFit="1" customWidth="1"/>
    <col min="1805" max="1805" width="9.44140625" bestFit="1" customWidth="1"/>
    <col min="1806" max="1806" width="9.33203125" bestFit="1" customWidth="1"/>
    <col min="1807" max="1807" width="7.109375" bestFit="1" customWidth="1"/>
    <col min="1808" max="1808" width="10.33203125" customWidth="1"/>
    <col min="2049" max="2049" width="9.5546875" bestFit="1" customWidth="1"/>
    <col min="2050" max="2050" width="12.5546875" customWidth="1"/>
    <col min="2051" max="2051" width="10.109375" bestFit="1" customWidth="1"/>
    <col min="2053" max="2054" width="10.109375" bestFit="1" customWidth="1"/>
    <col min="2056" max="2056" width="10" bestFit="1" customWidth="1"/>
    <col min="2057" max="2057" width="9.5546875" bestFit="1" customWidth="1"/>
    <col min="2058" max="2058" width="7.5546875" bestFit="1" customWidth="1"/>
    <col min="2059" max="2059" width="10.33203125" bestFit="1" customWidth="1"/>
    <col min="2060" max="2060" width="9.33203125" bestFit="1" customWidth="1"/>
    <col min="2061" max="2061" width="9.44140625" bestFit="1" customWidth="1"/>
    <col min="2062" max="2062" width="9.33203125" bestFit="1" customWidth="1"/>
    <col min="2063" max="2063" width="7.109375" bestFit="1" customWidth="1"/>
    <col min="2064" max="2064" width="10.33203125" customWidth="1"/>
    <col min="2305" max="2305" width="9.5546875" bestFit="1" customWidth="1"/>
    <col min="2306" max="2306" width="12.5546875" customWidth="1"/>
    <col min="2307" max="2307" width="10.109375" bestFit="1" customWidth="1"/>
    <col min="2309" max="2310" width="10.109375" bestFit="1" customWidth="1"/>
    <col min="2312" max="2312" width="10" bestFit="1" customWidth="1"/>
    <col min="2313" max="2313" width="9.5546875" bestFit="1" customWidth="1"/>
    <col min="2314" max="2314" width="7.5546875" bestFit="1" customWidth="1"/>
    <col min="2315" max="2315" width="10.33203125" bestFit="1" customWidth="1"/>
    <col min="2316" max="2316" width="9.33203125" bestFit="1" customWidth="1"/>
    <col min="2317" max="2317" width="9.44140625" bestFit="1" customWidth="1"/>
    <col min="2318" max="2318" width="9.33203125" bestFit="1" customWidth="1"/>
    <col min="2319" max="2319" width="7.109375" bestFit="1" customWidth="1"/>
    <col min="2320" max="2320" width="10.33203125" customWidth="1"/>
    <col min="2561" max="2561" width="9.5546875" bestFit="1" customWidth="1"/>
    <col min="2562" max="2562" width="12.5546875" customWidth="1"/>
    <col min="2563" max="2563" width="10.109375" bestFit="1" customWidth="1"/>
    <col min="2565" max="2566" width="10.109375" bestFit="1" customWidth="1"/>
    <col min="2568" max="2568" width="10" bestFit="1" customWidth="1"/>
    <col min="2569" max="2569" width="9.5546875" bestFit="1" customWidth="1"/>
    <col min="2570" max="2570" width="7.5546875" bestFit="1" customWidth="1"/>
    <col min="2571" max="2571" width="10.33203125" bestFit="1" customWidth="1"/>
    <col min="2572" max="2572" width="9.33203125" bestFit="1" customWidth="1"/>
    <col min="2573" max="2573" width="9.44140625" bestFit="1" customWidth="1"/>
    <col min="2574" max="2574" width="9.33203125" bestFit="1" customWidth="1"/>
    <col min="2575" max="2575" width="7.109375" bestFit="1" customWidth="1"/>
    <col min="2576" max="2576" width="10.33203125" customWidth="1"/>
    <col min="2817" max="2817" width="9.5546875" bestFit="1" customWidth="1"/>
    <col min="2818" max="2818" width="12.5546875" customWidth="1"/>
    <col min="2819" max="2819" width="10.109375" bestFit="1" customWidth="1"/>
    <col min="2821" max="2822" width="10.109375" bestFit="1" customWidth="1"/>
    <col min="2824" max="2824" width="10" bestFit="1" customWidth="1"/>
    <col min="2825" max="2825" width="9.5546875" bestFit="1" customWidth="1"/>
    <col min="2826" max="2826" width="7.5546875" bestFit="1" customWidth="1"/>
    <col min="2827" max="2827" width="10.33203125" bestFit="1" customWidth="1"/>
    <col min="2828" max="2828" width="9.33203125" bestFit="1" customWidth="1"/>
    <col min="2829" max="2829" width="9.44140625" bestFit="1" customWidth="1"/>
    <col min="2830" max="2830" width="9.33203125" bestFit="1" customWidth="1"/>
    <col min="2831" max="2831" width="7.109375" bestFit="1" customWidth="1"/>
    <col min="2832" max="2832" width="10.33203125" customWidth="1"/>
    <col min="3073" max="3073" width="9.5546875" bestFit="1" customWidth="1"/>
    <col min="3074" max="3074" width="12.5546875" customWidth="1"/>
    <col min="3075" max="3075" width="10.109375" bestFit="1" customWidth="1"/>
    <col min="3077" max="3078" width="10.109375" bestFit="1" customWidth="1"/>
    <col min="3080" max="3080" width="10" bestFit="1" customWidth="1"/>
    <col min="3081" max="3081" width="9.5546875" bestFit="1" customWidth="1"/>
    <col min="3082" max="3082" width="7.5546875" bestFit="1" customWidth="1"/>
    <col min="3083" max="3083" width="10.33203125" bestFit="1" customWidth="1"/>
    <col min="3084" max="3084" width="9.33203125" bestFit="1" customWidth="1"/>
    <col min="3085" max="3085" width="9.44140625" bestFit="1" customWidth="1"/>
    <col min="3086" max="3086" width="9.33203125" bestFit="1" customWidth="1"/>
    <col min="3087" max="3087" width="7.109375" bestFit="1" customWidth="1"/>
    <col min="3088" max="3088" width="10.33203125" customWidth="1"/>
    <col min="3329" max="3329" width="9.5546875" bestFit="1" customWidth="1"/>
    <col min="3330" max="3330" width="12.5546875" customWidth="1"/>
    <col min="3331" max="3331" width="10.109375" bestFit="1" customWidth="1"/>
    <col min="3333" max="3334" width="10.109375" bestFit="1" customWidth="1"/>
    <col min="3336" max="3336" width="10" bestFit="1" customWidth="1"/>
    <col min="3337" max="3337" width="9.5546875" bestFit="1" customWidth="1"/>
    <col min="3338" max="3338" width="7.5546875" bestFit="1" customWidth="1"/>
    <col min="3339" max="3339" width="10.33203125" bestFit="1" customWidth="1"/>
    <col min="3340" max="3340" width="9.33203125" bestFit="1" customWidth="1"/>
    <col min="3341" max="3341" width="9.44140625" bestFit="1" customWidth="1"/>
    <col min="3342" max="3342" width="9.33203125" bestFit="1" customWidth="1"/>
    <col min="3343" max="3343" width="7.109375" bestFit="1" customWidth="1"/>
    <col min="3344" max="3344" width="10.33203125" customWidth="1"/>
    <col min="3585" max="3585" width="9.5546875" bestFit="1" customWidth="1"/>
    <col min="3586" max="3586" width="12.5546875" customWidth="1"/>
    <col min="3587" max="3587" width="10.109375" bestFit="1" customWidth="1"/>
    <col min="3589" max="3590" width="10.109375" bestFit="1" customWidth="1"/>
    <col min="3592" max="3592" width="10" bestFit="1" customWidth="1"/>
    <col min="3593" max="3593" width="9.5546875" bestFit="1" customWidth="1"/>
    <col min="3594" max="3594" width="7.5546875" bestFit="1" customWidth="1"/>
    <col min="3595" max="3595" width="10.33203125" bestFit="1" customWidth="1"/>
    <col min="3596" max="3596" width="9.33203125" bestFit="1" customWidth="1"/>
    <col min="3597" max="3597" width="9.44140625" bestFit="1" customWidth="1"/>
    <col min="3598" max="3598" width="9.33203125" bestFit="1" customWidth="1"/>
    <col min="3599" max="3599" width="7.109375" bestFit="1" customWidth="1"/>
    <col min="3600" max="3600" width="10.33203125" customWidth="1"/>
    <col min="3841" max="3841" width="9.5546875" bestFit="1" customWidth="1"/>
    <col min="3842" max="3842" width="12.5546875" customWidth="1"/>
    <col min="3843" max="3843" width="10.109375" bestFit="1" customWidth="1"/>
    <col min="3845" max="3846" width="10.109375" bestFit="1" customWidth="1"/>
    <col min="3848" max="3848" width="10" bestFit="1" customWidth="1"/>
    <col min="3849" max="3849" width="9.5546875" bestFit="1" customWidth="1"/>
    <col min="3850" max="3850" width="7.5546875" bestFit="1" customWidth="1"/>
    <col min="3851" max="3851" width="10.33203125" bestFit="1" customWidth="1"/>
    <col min="3852" max="3852" width="9.33203125" bestFit="1" customWidth="1"/>
    <col min="3853" max="3853" width="9.44140625" bestFit="1" customWidth="1"/>
    <col min="3854" max="3854" width="9.33203125" bestFit="1" customWidth="1"/>
    <col min="3855" max="3855" width="7.109375" bestFit="1" customWidth="1"/>
    <col min="3856" max="3856" width="10.33203125" customWidth="1"/>
    <col min="4097" max="4097" width="9.5546875" bestFit="1" customWidth="1"/>
    <col min="4098" max="4098" width="12.5546875" customWidth="1"/>
    <col min="4099" max="4099" width="10.109375" bestFit="1" customWidth="1"/>
    <col min="4101" max="4102" width="10.109375" bestFit="1" customWidth="1"/>
    <col min="4104" max="4104" width="10" bestFit="1" customWidth="1"/>
    <col min="4105" max="4105" width="9.5546875" bestFit="1" customWidth="1"/>
    <col min="4106" max="4106" width="7.5546875" bestFit="1" customWidth="1"/>
    <col min="4107" max="4107" width="10.33203125" bestFit="1" customWidth="1"/>
    <col min="4108" max="4108" width="9.33203125" bestFit="1" customWidth="1"/>
    <col min="4109" max="4109" width="9.44140625" bestFit="1" customWidth="1"/>
    <col min="4110" max="4110" width="9.33203125" bestFit="1" customWidth="1"/>
    <col min="4111" max="4111" width="7.109375" bestFit="1" customWidth="1"/>
    <col min="4112" max="4112" width="10.33203125" customWidth="1"/>
    <col min="4353" max="4353" width="9.5546875" bestFit="1" customWidth="1"/>
    <col min="4354" max="4354" width="12.5546875" customWidth="1"/>
    <col min="4355" max="4355" width="10.109375" bestFit="1" customWidth="1"/>
    <col min="4357" max="4358" width="10.109375" bestFit="1" customWidth="1"/>
    <col min="4360" max="4360" width="10" bestFit="1" customWidth="1"/>
    <col min="4361" max="4361" width="9.5546875" bestFit="1" customWidth="1"/>
    <col min="4362" max="4362" width="7.5546875" bestFit="1" customWidth="1"/>
    <col min="4363" max="4363" width="10.33203125" bestFit="1" customWidth="1"/>
    <col min="4364" max="4364" width="9.33203125" bestFit="1" customWidth="1"/>
    <col min="4365" max="4365" width="9.44140625" bestFit="1" customWidth="1"/>
    <col min="4366" max="4366" width="9.33203125" bestFit="1" customWidth="1"/>
    <col min="4367" max="4367" width="7.109375" bestFit="1" customWidth="1"/>
    <col min="4368" max="4368" width="10.33203125" customWidth="1"/>
    <col min="4609" max="4609" width="9.5546875" bestFit="1" customWidth="1"/>
    <col min="4610" max="4610" width="12.5546875" customWidth="1"/>
    <col min="4611" max="4611" width="10.109375" bestFit="1" customWidth="1"/>
    <col min="4613" max="4614" width="10.109375" bestFit="1" customWidth="1"/>
    <col min="4616" max="4616" width="10" bestFit="1" customWidth="1"/>
    <col min="4617" max="4617" width="9.5546875" bestFit="1" customWidth="1"/>
    <col min="4618" max="4618" width="7.5546875" bestFit="1" customWidth="1"/>
    <col min="4619" max="4619" width="10.33203125" bestFit="1" customWidth="1"/>
    <col min="4620" max="4620" width="9.33203125" bestFit="1" customWidth="1"/>
    <col min="4621" max="4621" width="9.44140625" bestFit="1" customWidth="1"/>
    <col min="4622" max="4622" width="9.33203125" bestFit="1" customWidth="1"/>
    <col min="4623" max="4623" width="7.109375" bestFit="1" customWidth="1"/>
    <col min="4624" max="4624" width="10.33203125" customWidth="1"/>
    <col min="4865" max="4865" width="9.5546875" bestFit="1" customWidth="1"/>
    <col min="4866" max="4866" width="12.5546875" customWidth="1"/>
    <col min="4867" max="4867" width="10.109375" bestFit="1" customWidth="1"/>
    <col min="4869" max="4870" width="10.109375" bestFit="1" customWidth="1"/>
    <col min="4872" max="4872" width="10" bestFit="1" customWidth="1"/>
    <col min="4873" max="4873" width="9.5546875" bestFit="1" customWidth="1"/>
    <col min="4874" max="4874" width="7.5546875" bestFit="1" customWidth="1"/>
    <col min="4875" max="4875" width="10.33203125" bestFit="1" customWidth="1"/>
    <col min="4876" max="4876" width="9.33203125" bestFit="1" customWidth="1"/>
    <col min="4877" max="4877" width="9.44140625" bestFit="1" customWidth="1"/>
    <col min="4878" max="4878" width="9.33203125" bestFit="1" customWidth="1"/>
    <col min="4879" max="4879" width="7.109375" bestFit="1" customWidth="1"/>
    <col min="4880" max="4880" width="10.33203125" customWidth="1"/>
    <col min="5121" max="5121" width="9.5546875" bestFit="1" customWidth="1"/>
    <col min="5122" max="5122" width="12.5546875" customWidth="1"/>
    <col min="5123" max="5123" width="10.109375" bestFit="1" customWidth="1"/>
    <col min="5125" max="5126" width="10.109375" bestFit="1" customWidth="1"/>
    <col min="5128" max="5128" width="10" bestFit="1" customWidth="1"/>
    <col min="5129" max="5129" width="9.5546875" bestFit="1" customWidth="1"/>
    <col min="5130" max="5130" width="7.5546875" bestFit="1" customWidth="1"/>
    <col min="5131" max="5131" width="10.33203125" bestFit="1" customWidth="1"/>
    <col min="5132" max="5132" width="9.33203125" bestFit="1" customWidth="1"/>
    <col min="5133" max="5133" width="9.44140625" bestFit="1" customWidth="1"/>
    <col min="5134" max="5134" width="9.33203125" bestFit="1" customWidth="1"/>
    <col min="5135" max="5135" width="7.109375" bestFit="1" customWidth="1"/>
    <col min="5136" max="5136" width="10.33203125" customWidth="1"/>
    <col min="5377" max="5377" width="9.5546875" bestFit="1" customWidth="1"/>
    <col min="5378" max="5378" width="12.5546875" customWidth="1"/>
    <col min="5379" max="5379" width="10.109375" bestFit="1" customWidth="1"/>
    <col min="5381" max="5382" width="10.109375" bestFit="1" customWidth="1"/>
    <col min="5384" max="5384" width="10" bestFit="1" customWidth="1"/>
    <col min="5385" max="5385" width="9.5546875" bestFit="1" customWidth="1"/>
    <col min="5386" max="5386" width="7.5546875" bestFit="1" customWidth="1"/>
    <col min="5387" max="5387" width="10.33203125" bestFit="1" customWidth="1"/>
    <col min="5388" max="5388" width="9.33203125" bestFit="1" customWidth="1"/>
    <col min="5389" max="5389" width="9.44140625" bestFit="1" customWidth="1"/>
    <col min="5390" max="5390" width="9.33203125" bestFit="1" customWidth="1"/>
    <col min="5391" max="5391" width="7.109375" bestFit="1" customWidth="1"/>
    <col min="5392" max="5392" width="10.33203125" customWidth="1"/>
    <col min="5633" max="5633" width="9.5546875" bestFit="1" customWidth="1"/>
    <col min="5634" max="5634" width="12.5546875" customWidth="1"/>
    <col min="5635" max="5635" width="10.109375" bestFit="1" customWidth="1"/>
    <col min="5637" max="5638" width="10.109375" bestFit="1" customWidth="1"/>
    <col min="5640" max="5640" width="10" bestFit="1" customWidth="1"/>
    <col min="5641" max="5641" width="9.5546875" bestFit="1" customWidth="1"/>
    <col min="5642" max="5642" width="7.5546875" bestFit="1" customWidth="1"/>
    <col min="5643" max="5643" width="10.33203125" bestFit="1" customWidth="1"/>
    <col min="5644" max="5644" width="9.33203125" bestFit="1" customWidth="1"/>
    <col min="5645" max="5645" width="9.44140625" bestFit="1" customWidth="1"/>
    <col min="5646" max="5646" width="9.33203125" bestFit="1" customWidth="1"/>
    <col min="5647" max="5647" width="7.109375" bestFit="1" customWidth="1"/>
    <col min="5648" max="5648" width="10.33203125" customWidth="1"/>
    <col min="5889" max="5889" width="9.5546875" bestFit="1" customWidth="1"/>
    <col min="5890" max="5890" width="12.5546875" customWidth="1"/>
    <col min="5891" max="5891" width="10.109375" bestFit="1" customWidth="1"/>
    <col min="5893" max="5894" width="10.109375" bestFit="1" customWidth="1"/>
    <col min="5896" max="5896" width="10" bestFit="1" customWidth="1"/>
    <col min="5897" max="5897" width="9.5546875" bestFit="1" customWidth="1"/>
    <col min="5898" max="5898" width="7.5546875" bestFit="1" customWidth="1"/>
    <col min="5899" max="5899" width="10.33203125" bestFit="1" customWidth="1"/>
    <col min="5900" max="5900" width="9.33203125" bestFit="1" customWidth="1"/>
    <col min="5901" max="5901" width="9.44140625" bestFit="1" customWidth="1"/>
    <col min="5902" max="5902" width="9.33203125" bestFit="1" customWidth="1"/>
    <col min="5903" max="5903" width="7.109375" bestFit="1" customWidth="1"/>
    <col min="5904" max="5904" width="10.33203125" customWidth="1"/>
    <col min="6145" max="6145" width="9.5546875" bestFit="1" customWidth="1"/>
    <col min="6146" max="6146" width="12.5546875" customWidth="1"/>
    <col min="6147" max="6147" width="10.109375" bestFit="1" customWidth="1"/>
    <col min="6149" max="6150" width="10.109375" bestFit="1" customWidth="1"/>
    <col min="6152" max="6152" width="10" bestFit="1" customWidth="1"/>
    <col min="6153" max="6153" width="9.5546875" bestFit="1" customWidth="1"/>
    <col min="6154" max="6154" width="7.5546875" bestFit="1" customWidth="1"/>
    <col min="6155" max="6155" width="10.33203125" bestFit="1" customWidth="1"/>
    <col min="6156" max="6156" width="9.33203125" bestFit="1" customWidth="1"/>
    <col min="6157" max="6157" width="9.44140625" bestFit="1" customWidth="1"/>
    <col min="6158" max="6158" width="9.33203125" bestFit="1" customWidth="1"/>
    <col min="6159" max="6159" width="7.109375" bestFit="1" customWidth="1"/>
    <col min="6160" max="6160" width="10.33203125" customWidth="1"/>
    <col min="6401" max="6401" width="9.5546875" bestFit="1" customWidth="1"/>
    <col min="6402" max="6402" width="12.5546875" customWidth="1"/>
    <col min="6403" max="6403" width="10.109375" bestFit="1" customWidth="1"/>
    <col min="6405" max="6406" width="10.109375" bestFit="1" customWidth="1"/>
    <col min="6408" max="6408" width="10" bestFit="1" customWidth="1"/>
    <col min="6409" max="6409" width="9.5546875" bestFit="1" customWidth="1"/>
    <col min="6410" max="6410" width="7.5546875" bestFit="1" customWidth="1"/>
    <col min="6411" max="6411" width="10.33203125" bestFit="1" customWidth="1"/>
    <col min="6412" max="6412" width="9.33203125" bestFit="1" customWidth="1"/>
    <col min="6413" max="6413" width="9.44140625" bestFit="1" customWidth="1"/>
    <col min="6414" max="6414" width="9.33203125" bestFit="1" customWidth="1"/>
    <col min="6415" max="6415" width="7.109375" bestFit="1" customWidth="1"/>
    <col min="6416" max="6416" width="10.33203125" customWidth="1"/>
    <col min="6657" max="6657" width="9.5546875" bestFit="1" customWidth="1"/>
    <col min="6658" max="6658" width="12.5546875" customWidth="1"/>
    <col min="6659" max="6659" width="10.109375" bestFit="1" customWidth="1"/>
    <col min="6661" max="6662" width="10.109375" bestFit="1" customWidth="1"/>
    <col min="6664" max="6664" width="10" bestFit="1" customWidth="1"/>
    <col min="6665" max="6665" width="9.5546875" bestFit="1" customWidth="1"/>
    <col min="6666" max="6666" width="7.5546875" bestFit="1" customWidth="1"/>
    <col min="6667" max="6667" width="10.33203125" bestFit="1" customWidth="1"/>
    <col min="6668" max="6668" width="9.33203125" bestFit="1" customWidth="1"/>
    <col min="6669" max="6669" width="9.44140625" bestFit="1" customWidth="1"/>
    <col min="6670" max="6670" width="9.33203125" bestFit="1" customWidth="1"/>
    <col min="6671" max="6671" width="7.109375" bestFit="1" customWidth="1"/>
    <col min="6672" max="6672" width="10.33203125" customWidth="1"/>
    <col min="6913" max="6913" width="9.5546875" bestFit="1" customWidth="1"/>
    <col min="6914" max="6914" width="12.5546875" customWidth="1"/>
    <col min="6915" max="6915" width="10.109375" bestFit="1" customWidth="1"/>
    <col min="6917" max="6918" width="10.109375" bestFit="1" customWidth="1"/>
    <col min="6920" max="6920" width="10" bestFit="1" customWidth="1"/>
    <col min="6921" max="6921" width="9.5546875" bestFit="1" customWidth="1"/>
    <col min="6922" max="6922" width="7.5546875" bestFit="1" customWidth="1"/>
    <col min="6923" max="6923" width="10.33203125" bestFit="1" customWidth="1"/>
    <col min="6924" max="6924" width="9.33203125" bestFit="1" customWidth="1"/>
    <col min="6925" max="6925" width="9.44140625" bestFit="1" customWidth="1"/>
    <col min="6926" max="6926" width="9.33203125" bestFit="1" customWidth="1"/>
    <col min="6927" max="6927" width="7.109375" bestFit="1" customWidth="1"/>
    <col min="6928" max="6928" width="10.33203125" customWidth="1"/>
    <col min="7169" max="7169" width="9.5546875" bestFit="1" customWidth="1"/>
    <col min="7170" max="7170" width="12.5546875" customWidth="1"/>
    <col min="7171" max="7171" width="10.109375" bestFit="1" customWidth="1"/>
    <col min="7173" max="7174" width="10.109375" bestFit="1" customWidth="1"/>
    <col min="7176" max="7176" width="10" bestFit="1" customWidth="1"/>
    <col min="7177" max="7177" width="9.5546875" bestFit="1" customWidth="1"/>
    <col min="7178" max="7178" width="7.5546875" bestFit="1" customWidth="1"/>
    <col min="7179" max="7179" width="10.33203125" bestFit="1" customWidth="1"/>
    <col min="7180" max="7180" width="9.33203125" bestFit="1" customWidth="1"/>
    <col min="7181" max="7181" width="9.44140625" bestFit="1" customWidth="1"/>
    <col min="7182" max="7182" width="9.33203125" bestFit="1" customWidth="1"/>
    <col min="7183" max="7183" width="7.109375" bestFit="1" customWidth="1"/>
    <col min="7184" max="7184" width="10.33203125" customWidth="1"/>
    <col min="7425" max="7425" width="9.5546875" bestFit="1" customWidth="1"/>
    <col min="7426" max="7426" width="12.5546875" customWidth="1"/>
    <col min="7427" max="7427" width="10.109375" bestFit="1" customWidth="1"/>
    <col min="7429" max="7430" width="10.109375" bestFit="1" customWidth="1"/>
    <col min="7432" max="7432" width="10" bestFit="1" customWidth="1"/>
    <col min="7433" max="7433" width="9.5546875" bestFit="1" customWidth="1"/>
    <col min="7434" max="7434" width="7.5546875" bestFit="1" customWidth="1"/>
    <col min="7435" max="7435" width="10.33203125" bestFit="1" customWidth="1"/>
    <col min="7436" max="7436" width="9.33203125" bestFit="1" customWidth="1"/>
    <col min="7437" max="7437" width="9.44140625" bestFit="1" customWidth="1"/>
    <col min="7438" max="7438" width="9.33203125" bestFit="1" customWidth="1"/>
    <col min="7439" max="7439" width="7.109375" bestFit="1" customWidth="1"/>
    <col min="7440" max="7440" width="10.33203125" customWidth="1"/>
    <col min="7681" max="7681" width="9.5546875" bestFit="1" customWidth="1"/>
    <col min="7682" max="7682" width="12.5546875" customWidth="1"/>
    <col min="7683" max="7683" width="10.109375" bestFit="1" customWidth="1"/>
    <col min="7685" max="7686" width="10.109375" bestFit="1" customWidth="1"/>
    <col min="7688" max="7688" width="10" bestFit="1" customWidth="1"/>
    <col min="7689" max="7689" width="9.5546875" bestFit="1" customWidth="1"/>
    <col min="7690" max="7690" width="7.5546875" bestFit="1" customWidth="1"/>
    <col min="7691" max="7691" width="10.33203125" bestFit="1" customWidth="1"/>
    <col min="7692" max="7692" width="9.33203125" bestFit="1" customWidth="1"/>
    <col min="7693" max="7693" width="9.44140625" bestFit="1" customWidth="1"/>
    <col min="7694" max="7694" width="9.33203125" bestFit="1" customWidth="1"/>
    <col min="7695" max="7695" width="7.109375" bestFit="1" customWidth="1"/>
    <col min="7696" max="7696" width="10.33203125" customWidth="1"/>
    <col min="7937" max="7937" width="9.5546875" bestFit="1" customWidth="1"/>
    <col min="7938" max="7938" width="12.5546875" customWidth="1"/>
    <col min="7939" max="7939" width="10.109375" bestFit="1" customWidth="1"/>
    <col min="7941" max="7942" width="10.109375" bestFit="1" customWidth="1"/>
    <col min="7944" max="7944" width="10" bestFit="1" customWidth="1"/>
    <col min="7945" max="7945" width="9.5546875" bestFit="1" customWidth="1"/>
    <col min="7946" max="7946" width="7.5546875" bestFit="1" customWidth="1"/>
    <col min="7947" max="7947" width="10.33203125" bestFit="1" customWidth="1"/>
    <col min="7948" max="7948" width="9.33203125" bestFit="1" customWidth="1"/>
    <col min="7949" max="7949" width="9.44140625" bestFit="1" customWidth="1"/>
    <col min="7950" max="7950" width="9.33203125" bestFit="1" customWidth="1"/>
    <col min="7951" max="7951" width="7.109375" bestFit="1" customWidth="1"/>
    <col min="7952" max="7952" width="10.33203125" customWidth="1"/>
    <col min="8193" max="8193" width="9.5546875" bestFit="1" customWidth="1"/>
    <col min="8194" max="8194" width="12.5546875" customWidth="1"/>
    <col min="8195" max="8195" width="10.109375" bestFit="1" customWidth="1"/>
    <col min="8197" max="8198" width="10.109375" bestFit="1" customWidth="1"/>
    <col min="8200" max="8200" width="10" bestFit="1" customWidth="1"/>
    <col min="8201" max="8201" width="9.5546875" bestFit="1" customWidth="1"/>
    <col min="8202" max="8202" width="7.5546875" bestFit="1" customWidth="1"/>
    <col min="8203" max="8203" width="10.33203125" bestFit="1" customWidth="1"/>
    <col min="8204" max="8204" width="9.33203125" bestFit="1" customWidth="1"/>
    <col min="8205" max="8205" width="9.44140625" bestFit="1" customWidth="1"/>
    <col min="8206" max="8206" width="9.33203125" bestFit="1" customWidth="1"/>
    <col min="8207" max="8207" width="7.109375" bestFit="1" customWidth="1"/>
    <col min="8208" max="8208" width="10.33203125" customWidth="1"/>
    <col min="8449" max="8449" width="9.5546875" bestFit="1" customWidth="1"/>
    <col min="8450" max="8450" width="12.5546875" customWidth="1"/>
    <col min="8451" max="8451" width="10.109375" bestFit="1" customWidth="1"/>
    <col min="8453" max="8454" width="10.109375" bestFit="1" customWidth="1"/>
    <col min="8456" max="8456" width="10" bestFit="1" customWidth="1"/>
    <col min="8457" max="8457" width="9.5546875" bestFit="1" customWidth="1"/>
    <col min="8458" max="8458" width="7.5546875" bestFit="1" customWidth="1"/>
    <col min="8459" max="8459" width="10.33203125" bestFit="1" customWidth="1"/>
    <col min="8460" max="8460" width="9.33203125" bestFit="1" customWidth="1"/>
    <col min="8461" max="8461" width="9.44140625" bestFit="1" customWidth="1"/>
    <col min="8462" max="8462" width="9.33203125" bestFit="1" customWidth="1"/>
    <col min="8463" max="8463" width="7.109375" bestFit="1" customWidth="1"/>
    <col min="8464" max="8464" width="10.33203125" customWidth="1"/>
    <col min="8705" max="8705" width="9.5546875" bestFit="1" customWidth="1"/>
    <col min="8706" max="8706" width="12.5546875" customWidth="1"/>
    <col min="8707" max="8707" width="10.109375" bestFit="1" customWidth="1"/>
    <col min="8709" max="8710" width="10.109375" bestFit="1" customWidth="1"/>
    <col min="8712" max="8712" width="10" bestFit="1" customWidth="1"/>
    <col min="8713" max="8713" width="9.5546875" bestFit="1" customWidth="1"/>
    <col min="8714" max="8714" width="7.5546875" bestFit="1" customWidth="1"/>
    <col min="8715" max="8715" width="10.33203125" bestFit="1" customWidth="1"/>
    <col min="8716" max="8716" width="9.33203125" bestFit="1" customWidth="1"/>
    <col min="8717" max="8717" width="9.44140625" bestFit="1" customWidth="1"/>
    <col min="8718" max="8718" width="9.33203125" bestFit="1" customWidth="1"/>
    <col min="8719" max="8719" width="7.109375" bestFit="1" customWidth="1"/>
    <col min="8720" max="8720" width="10.33203125" customWidth="1"/>
    <col min="8961" max="8961" width="9.5546875" bestFit="1" customWidth="1"/>
    <col min="8962" max="8962" width="12.5546875" customWidth="1"/>
    <col min="8963" max="8963" width="10.109375" bestFit="1" customWidth="1"/>
    <col min="8965" max="8966" width="10.109375" bestFit="1" customWidth="1"/>
    <col min="8968" max="8968" width="10" bestFit="1" customWidth="1"/>
    <col min="8969" max="8969" width="9.5546875" bestFit="1" customWidth="1"/>
    <col min="8970" max="8970" width="7.5546875" bestFit="1" customWidth="1"/>
    <col min="8971" max="8971" width="10.33203125" bestFit="1" customWidth="1"/>
    <col min="8972" max="8972" width="9.33203125" bestFit="1" customWidth="1"/>
    <col min="8973" max="8973" width="9.44140625" bestFit="1" customWidth="1"/>
    <col min="8974" max="8974" width="9.33203125" bestFit="1" customWidth="1"/>
    <col min="8975" max="8975" width="7.109375" bestFit="1" customWidth="1"/>
    <col min="8976" max="8976" width="10.33203125" customWidth="1"/>
    <col min="9217" max="9217" width="9.5546875" bestFit="1" customWidth="1"/>
    <col min="9218" max="9218" width="12.5546875" customWidth="1"/>
    <col min="9219" max="9219" width="10.109375" bestFit="1" customWidth="1"/>
    <col min="9221" max="9222" width="10.109375" bestFit="1" customWidth="1"/>
    <col min="9224" max="9224" width="10" bestFit="1" customWidth="1"/>
    <col min="9225" max="9225" width="9.5546875" bestFit="1" customWidth="1"/>
    <col min="9226" max="9226" width="7.5546875" bestFit="1" customWidth="1"/>
    <col min="9227" max="9227" width="10.33203125" bestFit="1" customWidth="1"/>
    <col min="9228" max="9228" width="9.33203125" bestFit="1" customWidth="1"/>
    <col min="9229" max="9229" width="9.44140625" bestFit="1" customWidth="1"/>
    <col min="9230" max="9230" width="9.33203125" bestFit="1" customWidth="1"/>
    <col min="9231" max="9231" width="7.109375" bestFit="1" customWidth="1"/>
    <col min="9232" max="9232" width="10.33203125" customWidth="1"/>
    <col min="9473" max="9473" width="9.5546875" bestFit="1" customWidth="1"/>
    <col min="9474" max="9474" width="12.5546875" customWidth="1"/>
    <col min="9475" max="9475" width="10.109375" bestFit="1" customWidth="1"/>
    <col min="9477" max="9478" width="10.109375" bestFit="1" customWidth="1"/>
    <col min="9480" max="9480" width="10" bestFit="1" customWidth="1"/>
    <col min="9481" max="9481" width="9.5546875" bestFit="1" customWidth="1"/>
    <col min="9482" max="9482" width="7.5546875" bestFit="1" customWidth="1"/>
    <col min="9483" max="9483" width="10.33203125" bestFit="1" customWidth="1"/>
    <col min="9484" max="9484" width="9.33203125" bestFit="1" customWidth="1"/>
    <col min="9485" max="9485" width="9.44140625" bestFit="1" customWidth="1"/>
    <col min="9486" max="9486" width="9.33203125" bestFit="1" customWidth="1"/>
    <col min="9487" max="9487" width="7.109375" bestFit="1" customWidth="1"/>
    <col min="9488" max="9488" width="10.33203125" customWidth="1"/>
    <col min="9729" max="9729" width="9.5546875" bestFit="1" customWidth="1"/>
    <col min="9730" max="9730" width="12.5546875" customWidth="1"/>
    <col min="9731" max="9731" width="10.109375" bestFit="1" customWidth="1"/>
    <col min="9733" max="9734" width="10.109375" bestFit="1" customWidth="1"/>
    <col min="9736" max="9736" width="10" bestFit="1" customWidth="1"/>
    <col min="9737" max="9737" width="9.5546875" bestFit="1" customWidth="1"/>
    <col min="9738" max="9738" width="7.5546875" bestFit="1" customWidth="1"/>
    <col min="9739" max="9739" width="10.33203125" bestFit="1" customWidth="1"/>
    <col min="9740" max="9740" width="9.33203125" bestFit="1" customWidth="1"/>
    <col min="9741" max="9741" width="9.44140625" bestFit="1" customWidth="1"/>
    <col min="9742" max="9742" width="9.33203125" bestFit="1" customWidth="1"/>
    <col min="9743" max="9743" width="7.109375" bestFit="1" customWidth="1"/>
    <col min="9744" max="9744" width="10.33203125" customWidth="1"/>
    <col min="9985" max="9985" width="9.5546875" bestFit="1" customWidth="1"/>
    <col min="9986" max="9986" width="12.5546875" customWidth="1"/>
    <col min="9987" max="9987" width="10.109375" bestFit="1" customWidth="1"/>
    <col min="9989" max="9990" width="10.109375" bestFit="1" customWidth="1"/>
    <col min="9992" max="9992" width="10" bestFit="1" customWidth="1"/>
    <col min="9993" max="9993" width="9.5546875" bestFit="1" customWidth="1"/>
    <col min="9994" max="9994" width="7.5546875" bestFit="1" customWidth="1"/>
    <col min="9995" max="9995" width="10.33203125" bestFit="1" customWidth="1"/>
    <col min="9996" max="9996" width="9.33203125" bestFit="1" customWidth="1"/>
    <col min="9997" max="9997" width="9.44140625" bestFit="1" customWidth="1"/>
    <col min="9998" max="9998" width="9.33203125" bestFit="1" customWidth="1"/>
    <col min="9999" max="9999" width="7.109375" bestFit="1" customWidth="1"/>
    <col min="10000" max="10000" width="10.33203125" customWidth="1"/>
    <col min="10241" max="10241" width="9.5546875" bestFit="1" customWidth="1"/>
    <col min="10242" max="10242" width="12.5546875" customWidth="1"/>
    <col min="10243" max="10243" width="10.109375" bestFit="1" customWidth="1"/>
    <col min="10245" max="10246" width="10.109375" bestFit="1" customWidth="1"/>
    <col min="10248" max="10248" width="10" bestFit="1" customWidth="1"/>
    <col min="10249" max="10249" width="9.5546875" bestFit="1" customWidth="1"/>
    <col min="10250" max="10250" width="7.5546875" bestFit="1" customWidth="1"/>
    <col min="10251" max="10251" width="10.33203125" bestFit="1" customWidth="1"/>
    <col min="10252" max="10252" width="9.33203125" bestFit="1" customWidth="1"/>
    <col min="10253" max="10253" width="9.44140625" bestFit="1" customWidth="1"/>
    <col min="10254" max="10254" width="9.33203125" bestFit="1" customWidth="1"/>
    <col min="10255" max="10255" width="7.109375" bestFit="1" customWidth="1"/>
    <col min="10256" max="10256" width="10.33203125" customWidth="1"/>
    <col min="10497" max="10497" width="9.5546875" bestFit="1" customWidth="1"/>
    <col min="10498" max="10498" width="12.5546875" customWidth="1"/>
    <col min="10499" max="10499" width="10.109375" bestFit="1" customWidth="1"/>
    <col min="10501" max="10502" width="10.109375" bestFit="1" customWidth="1"/>
    <col min="10504" max="10504" width="10" bestFit="1" customWidth="1"/>
    <col min="10505" max="10505" width="9.5546875" bestFit="1" customWidth="1"/>
    <col min="10506" max="10506" width="7.5546875" bestFit="1" customWidth="1"/>
    <col min="10507" max="10507" width="10.33203125" bestFit="1" customWidth="1"/>
    <col min="10508" max="10508" width="9.33203125" bestFit="1" customWidth="1"/>
    <col min="10509" max="10509" width="9.44140625" bestFit="1" customWidth="1"/>
    <col min="10510" max="10510" width="9.33203125" bestFit="1" customWidth="1"/>
    <col min="10511" max="10511" width="7.109375" bestFit="1" customWidth="1"/>
    <col min="10512" max="10512" width="10.33203125" customWidth="1"/>
    <col min="10753" max="10753" width="9.5546875" bestFit="1" customWidth="1"/>
    <col min="10754" max="10754" width="12.5546875" customWidth="1"/>
    <col min="10755" max="10755" width="10.109375" bestFit="1" customWidth="1"/>
    <col min="10757" max="10758" width="10.109375" bestFit="1" customWidth="1"/>
    <col min="10760" max="10760" width="10" bestFit="1" customWidth="1"/>
    <col min="10761" max="10761" width="9.5546875" bestFit="1" customWidth="1"/>
    <col min="10762" max="10762" width="7.5546875" bestFit="1" customWidth="1"/>
    <col min="10763" max="10763" width="10.33203125" bestFit="1" customWidth="1"/>
    <col min="10764" max="10764" width="9.33203125" bestFit="1" customWidth="1"/>
    <col min="10765" max="10765" width="9.44140625" bestFit="1" customWidth="1"/>
    <col min="10766" max="10766" width="9.33203125" bestFit="1" customWidth="1"/>
    <col min="10767" max="10767" width="7.109375" bestFit="1" customWidth="1"/>
    <col min="10768" max="10768" width="10.33203125" customWidth="1"/>
    <col min="11009" max="11009" width="9.5546875" bestFit="1" customWidth="1"/>
    <col min="11010" max="11010" width="12.5546875" customWidth="1"/>
    <col min="11011" max="11011" width="10.109375" bestFit="1" customWidth="1"/>
    <col min="11013" max="11014" width="10.109375" bestFit="1" customWidth="1"/>
    <col min="11016" max="11016" width="10" bestFit="1" customWidth="1"/>
    <col min="11017" max="11017" width="9.5546875" bestFit="1" customWidth="1"/>
    <col min="11018" max="11018" width="7.5546875" bestFit="1" customWidth="1"/>
    <col min="11019" max="11019" width="10.33203125" bestFit="1" customWidth="1"/>
    <col min="11020" max="11020" width="9.33203125" bestFit="1" customWidth="1"/>
    <col min="11021" max="11021" width="9.44140625" bestFit="1" customWidth="1"/>
    <col min="11022" max="11022" width="9.33203125" bestFit="1" customWidth="1"/>
    <col min="11023" max="11023" width="7.109375" bestFit="1" customWidth="1"/>
    <col min="11024" max="11024" width="10.33203125" customWidth="1"/>
    <col min="11265" max="11265" width="9.5546875" bestFit="1" customWidth="1"/>
    <col min="11266" max="11266" width="12.5546875" customWidth="1"/>
    <col min="11267" max="11267" width="10.109375" bestFit="1" customWidth="1"/>
    <col min="11269" max="11270" width="10.109375" bestFit="1" customWidth="1"/>
    <col min="11272" max="11272" width="10" bestFit="1" customWidth="1"/>
    <col min="11273" max="11273" width="9.5546875" bestFit="1" customWidth="1"/>
    <col min="11274" max="11274" width="7.5546875" bestFit="1" customWidth="1"/>
    <col min="11275" max="11275" width="10.33203125" bestFit="1" customWidth="1"/>
    <col min="11276" max="11276" width="9.33203125" bestFit="1" customWidth="1"/>
    <col min="11277" max="11277" width="9.44140625" bestFit="1" customWidth="1"/>
    <col min="11278" max="11278" width="9.33203125" bestFit="1" customWidth="1"/>
    <col min="11279" max="11279" width="7.109375" bestFit="1" customWidth="1"/>
    <col min="11280" max="11280" width="10.33203125" customWidth="1"/>
    <col min="11521" max="11521" width="9.5546875" bestFit="1" customWidth="1"/>
    <col min="11522" max="11522" width="12.5546875" customWidth="1"/>
    <col min="11523" max="11523" width="10.109375" bestFit="1" customWidth="1"/>
    <col min="11525" max="11526" width="10.109375" bestFit="1" customWidth="1"/>
    <col min="11528" max="11528" width="10" bestFit="1" customWidth="1"/>
    <col min="11529" max="11529" width="9.5546875" bestFit="1" customWidth="1"/>
    <col min="11530" max="11530" width="7.5546875" bestFit="1" customWidth="1"/>
    <col min="11531" max="11531" width="10.33203125" bestFit="1" customWidth="1"/>
    <col min="11532" max="11532" width="9.33203125" bestFit="1" customWidth="1"/>
    <col min="11533" max="11533" width="9.44140625" bestFit="1" customWidth="1"/>
    <col min="11534" max="11534" width="9.33203125" bestFit="1" customWidth="1"/>
    <col min="11535" max="11535" width="7.109375" bestFit="1" customWidth="1"/>
    <col min="11536" max="11536" width="10.33203125" customWidth="1"/>
    <col min="11777" max="11777" width="9.5546875" bestFit="1" customWidth="1"/>
    <col min="11778" max="11778" width="12.5546875" customWidth="1"/>
    <col min="11779" max="11779" width="10.109375" bestFit="1" customWidth="1"/>
    <col min="11781" max="11782" width="10.109375" bestFit="1" customWidth="1"/>
    <col min="11784" max="11784" width="10" bestFit="1" customWidth="1"/>
    <col min="11785" max="11785" width="9.5546875" bestFit="1" customWidth="1"/>
    <col min="11786" max="11786" width="7.5546875" bestFit="1" customWidth="1"/>
    <col min="11787" max="11787" width="10.33203125" bestFit="1" customWidth="1"/>
    <col min="11788" max="11788" width="9.33203125" bestFit="1" customWidth="1"/>
    <col min="11789" max="11789" width="9.44140625" bestFit="1" customWidth="1"/>
    <col min="11790" max="11790" width="9.33203125" bestFit="1" customWidth="1"/>
    <col min="11791" max="11791" width="7.109375" bestFit="1" customWidth="1"/>
    <col min="11792" max="11792" width="10.33203125" customWidth="1"/>
    <col min="12033" max="12033" width="9.5546875" bestFit="1" customWidth="1"/>
    <col min="12034" max="12034" width="12.5546875" customWidth="1"/>
    <col min="12035" max="12035" width="10.109375" bestFit="1" customWidth="1"/>
    <col min="12037" max="12038" width="10.109375" bestFit="1" customWidth="1"/>
    <col min="12040" max="12040" width="10" bestFit="1" customWidth="1"/>
    <col min="12041" max="12041" width="9.5546875" bestFit="1" customWidth="1"/>
    <col min="12042" max="12042" width="7.5546875" bestFit="1" customWidth="1"/>
    <col min="12043" max="12043" width="10.33203125" bestFit="1" customWidth="1"/>
    <col min="12044" max="12044" width="9.33203125" bestFit="1" customWidth="1"/>
    <col min="12045" max="12045" width="9.44140625" bestFit="1" customWidth="1"/>
    <col min="12046" max="12046" width="9.33203125" bestFit="1" customWidth="1"/>
    <col min="12047" max="12047" width="7.109375" bestFit="1" customWidth="1"/>
    <col min="12048" max="12048" width="10.33203125" customWidth="1"/>
    <col min="12289" max="12289" width="9.5546875" bestFit="1" customWidth="1"/>
    <col min="12290" max="12290" width="12.5546875" customWidth="1"/>
    <col min="12291" max="12291" width="10.109375" bestFit="1" customWidth="1"/>
    <col min="12293" max="12294" width="10.109375" bestFit="1" customWidth="1"/>
    <col min="12296" max="12296" width="10" bestFit="1" customWidth="1"/>
    <col min="12297" max="12297" width="9.5546875" bestFit="1" customWidth="1"/>
    <col min="12298" max="12298" width="7.5546875" bestFit="1" customWidth="1"/>
    <col min="12299" max="12299" width="10.33203125" bestFit="1" customWidth="1"/>
    <col min="12300" max="12300" width="9.33203125" bestFit="1" customWidth="1"/>
    <col min="12301" max="12301" width="9.44140625" bestFit="1" customWidth="1"/>
    <col min="12302" max="12302" width="9.33203125" bestFit="1" customWidth="1"/>
    <col min="12303" max="12303" width="7.109375" bestFit="1" customWidth="1"/>
    <col min="12304" max="12304" width="10.33203125" customWidth="1"/>
    <col min="12545" max="12545" width="9.5546875" bestFit="1" customWidth="1"/>
    <col min="12546" max="12546" width="12.5546875" customWidth="1"/>
    <col min="12547" max="12547" width="10.109375" bestFit="1" customWidth="1"/>
    <col min="12549" max="12550" width="10.109375" bestFit="1" customWidth="1"/>
    <col min="12552" max="12552" width="10" bestFit="1" customWidth="1"/>
    <col min="12553" max="12553" width="9.5546875" bestFit="1" customWidth="1"/>
    <col min="12554" max="12554" width="7.5546875" bestFit="1" customWidth="1"/>
    <col min="12555" max="12555" width="10.33203125" bestFit="1" customWidth="1"/>
    <col min="12556" max="12556" width="9.33203125" bestFit="1" customWidth="1"/>
    <col min="12557" max="12557" width="9.44140625" bestFit="1" customWidth="1"/>
    <col min="12558" max="12558" width="9.33203125" bestFit="1" customWidth="1"/>
    <col min="12559" max="12559" width="7.109375" bestFit="1" customWidth="1"/>
    <col min="12560" max="12560" width="10.33203125" customWidth="1"/>
    <col min="12801" max="12801" width="9.5546875" bestFit="1" customWidth="1"/>
    <col min="12802" max="12802" width="12.5546875" customWidth="1"/>
    <col min="12803" max="12803" width="10.109375" bestFit="1" customWidth="1"/>
    <col min="12805" max="12806" width="10.109375" bestFit="1" customWidth="1"/>
    <col min="12808" max="12808" width="10" bestFit="1" customWidth="1"/>
    <col min="12809" max="12809" width="9.5546875" bestFit="1" customWidth="1"/>
    <col min="12810" max="12810" width="7.5546875" bestFit="1" customWidth="1"/>
    <col min="12811" max="12811" width="10.33203125" bestFit="1" customWidth="1"/>
    <col min="12812" max="12812" width="9.33203125" bestFit="1" customWidth="1"/>
    <col min="12813" max="12813" width="9.44140625" bestFit="1" customWidth="1"/>
    <col min="12814" max="12814" width="9.33203125" bestFit="1" customWidth="1"/>
    <col min="12815" max="12815" width="7.109375" bestFit="1" customWidth="1"/>
    <col min="12816" max="12816" width="10.33203125" customWidth="1"/>
    <col min="13057" max="13057" width="9.5546875" bestFit="1" customWidth="1"/>
    <col min="13058" max="13058" width="12.5546875" customWidth="1"/>
    <col min="13059" max="13059" width="10.109375" bestFit="1" customWidth="1"/>
    <col min="13061" max="13062" width="10.109375" bestFit="1" customWidth="1"/>
    <col min="13064" max="13064" width="10" bestFit="1" customWidth="1"/>
    <col min="13065" max="13065" width="9.5546875" bestFit="1" customWidth="1"/>
    <col min="13066" max="13066" width="7.5546875" bestFit="1" customWidth="1"/>
    <col min="13067" max="13067" width="10.33203125" bestFit="1" customWidth="1"/>
    <col min="13068" max="13068" width="9.33203125" bestFit="1" customWidth="1"/>
    <col min="13069" max="13069" width="9.44140625" bestFit="1" customWidth="1"/>
    <col min="13070" max="13070" width="9.33203125" bestFit="1" customWidth="1"/>
    <col min="13071" max="13071" width="7.109375" bestFit="1" customWidth="1"/>
    <col min="13072" max="13072" width="10.33203125" customWidth="1"/>
    <col min="13313" max="13313" width="9.5546875" bestFit="1" customWidth="1"/>
    <col min="13314" max="13314" width="12.5546875" customWidth="1"/>
    <col min="13315" max="13315" width="10.109375" bestFit="1" customWidth="1"/>
    <col min="13317" max="13318" width="10.109375" bestFit="1" customWidth="1"/>
    <col min="13320" max="13320" width="10" bestFit="1" customWidth="1"/>
    <col min="13321" max="13321" width="9.5546875" bestFit="1" customWidth="1"/>
    <col min="13322" max="13322" width="7.5546875" bestFit="1" customWidth="1"/>
    <col min="13323" max="13323" width="10.33203125" bestFit="1" customWidth="1"/>
    <col min="13324" max="13324" width="9.33203125" bestFit="1" customWidth="1"/>
    <col min="13325" max="13325" width="9.44140625" bestFit="1" customWidth="1"/>
    <col min="13326" max="13326" width="9.33203125" bestFit="1" customWidth="1"/>
    <col min="13327" max="13327" width="7.109375" bestFit="1" customWidth="1"/>
    <col min="13328" max="13328" width="10.33203125" customWidth="1"/>
    <col min="13569" max="13569" width="9.5546875" bestFit="1" customWidth="1"/>
    <col min="13570" max="13570" width="12.5546875" customWidth="1"/>
    <col min="13571" max="13571" width="10.109375" bestFit="1" customWidth="1"/>
    <col min="13573" max="13574" width="10.109375" bestFit="1" customWidth="1"/>
    <col min="13576" max="13576" width="10" bestFit="1" customWidth="1"/>
    <col min="13577" max="13577" width="9.5546875" bestFit="1" customWidth="1"/>
    <col min="13578" max="13578" width="7.5546875" bestFit="1" customWidth="1"/>
    <col min="13579" max="13579" width="10.33203125" bestFit="1" customWidth="1"/>
    <col min="13580" max="13580" width="9.33203125" bestFit="1" customWidth="1"/>
    <col min="13581" max="13581" width="9.44140625" bestFit="1" customWidth="1"/>
    <col min="13582" max="13582" width="9.33203125" bestFit="1" customWidth="1"/>
    <col min="13583" max="13583" width="7.109375" bestFit="1" customWidth="1"/>
    <col min="13584" max="13584" width="10.33203125" customWidth="1"/>
    <col min="13825" max="13825" width="9.5546875" bestFit="1" customWidth="1"/>
    <col min="13826" max="13826" width="12.5546875" customWidth="1"/>
    <col min="13827" max="13827" width="10.109375" bestFit="1" customWidth="1"/>
    <col min="13829" max="13830" width="10.109375" bestFit="1" customWidth="1"/>
    <col min="13832" max="13832" width="10" bestFit="1" customWidth="1"/>
    <col min="13833" max="13833" width="9.5546875" bestFit="1" customWidth="1"/>
    <col min="13834" max="13834" width="7.5546875" bestFit="1" customWidth="1"/>
    <col min="13835" max="13835" width="10.33203125" bestFit="1" customWidth="1"/>
    <col min="13836" max="13836" width="9.33203125" bestFit="1" customWidth="1"/>
    <col min="13837" max="13837" width="9.44140625" bestFit="1" customWidth="1"/>
    <col min="13838" max="13838" width="9.33203125" bestFit="1" customWidth="1"/>
    <col min="13839" max="13839" width="7.109375" bestFit="1" customWidth="1"/>
    <col min="13840" max="13840" width="10.33203125" customWidth="1"/>
    <col min="14081" max="14081" width="9.5546875" bestFit="1" customWidth="1"/>
    <col min="14082" max="14082" width="12.5546875" customWidth="1"/>
    <col min="14083" max="14083" width="10.109375" bestFit="1" customWidth="1"/>
    <col min="14085" max="14086" width="10.109375" bestFit="1" customWidth="1"/>
    <col min="14088" max="14088" width="10" bestFit="1" customWidth="1"/>
    <col min="14089" max="14089" width="9.5546875" bestFit="1" customWidth="1"/>
    <col min="14090" max="14090" width="7.5546875" bestFit="1" customWidth="1"/>
    <col min="14091" max="14091" width="10.33203125" bestFit="1" customWidth="1"/>
    <col min="14092" max="14092" width="9.33203125" bestFit="1" customWidth="1"/>
    <col min="14093" max="14093" width="9.44140625" bestFit="1" customWidth="1"/>
    <col min="14094" max="14094" width="9.33203125" bestFit="1" customWidth="1"/>
    <col min="14095" max="14095" width="7.109375" bestFit="1" customWidth="1"/>
    <col min="14096" max="14096" width="10.33203125" customWidth="1"/>
    <col min="14337" max="14337" width="9.5546875" bestFit="1" customWidth="1"/>
    <col min="14338" max="14338" width="12.5546875" customWidth="1"/>
    <col min="14339" max="14339" width="10.109375" bestFit="1" customWidth="1"/>
    <col min="14341" max="14342" width="10.109375" bestFit="1" customWidth="1"/>
    <col min="14344" max="14344" width="10" bestFit="1" customWidth="1"/>
    <col min="14345" max="14345" width="9.5546875" bestFit="1" customWidth="1"/>
    <col min="14346" max="14346" width="7.5546875" bestFit="1" customWidth="1"/>
    <col min="14347" max="14347" width="10.33203125" bestFit="1" customWidth="1"/>
    <col min="14348" max="14348" width="9.33203125" bestFit="1" customWidth="1"/>
    <col min="14349" max="14349" width="9.44140625" bestFit="1" customWidth="1"/>
    <col min="14350" max="14350" width="9.33203125" bestFit="1" customWidth="1"/>
    <col min="14351" max="14351" width="7.109375" bestFit="1" customWidth="1"/>
    <col min="14352" max="14352" width="10.33203125" customWidth="1"/>
    <col min="14593" max="14593" width="9.5546875" bestFit="1" customWidth="1"/>
    <col min="14594" max="14594" width="12.5546875" customWidth="1"/>
    <col min="14595" max="14595" width="10.109375" bestFit="1" customWidth="1"/>
    <col min="14597" max="14598" width="10.109375" bestFit="1" customWidth="1"/>
    <col min="14600" max="14600" width="10" bestFit="1" customWidth="1"/>
    <col min="14601" max="14601" width="9.5546875" bestFit="1" customWidth="1"/>
    <col min="14602" max="14602" width="7.5546875" bestFit="1" customWidth="1"/>
    <col min="14603" max="14603" width="10.33203125" bestFit="1" customWidth="1"/>
    <col min="14604" max="14604" width="9.33203125" bestFit="1" customWidth="1"/>
    <col min="14605" max="14605" width="9.44140625" bestFit="1" customWidth="1"/>
    <col min="14606" max="14606" width="9.33203125" bestFit="1" customWidth="1"/>
    <col min="14607" max="14607" width="7.109375" bestFit="1" customWidth="1"/>
    <col min="14608" max="14608" width="10.33203125" customWidth="1"/>
    <col min="14849" max="14849" width="9.5546875" bestFit="1" customWidth="1"/>
    <col min="14850" max="14850" width="12.5546875" customWidth="1"/>
    <col min="14851" max="14851" width="10.109375" bestFit="1" customWidth="1"/>
    <col min="14853" max="14854" width="10.109375" bestFit="1" customWidth="1"/>
    <col min="14856" max="14856" width="10" bestFit="1" customWidth="1"/>
    <col min="14857" max="14857" width="9.5546875" bestFit="1" customWidth="1"/>
    <col min="14858" max="14858" width="7.5546875" bestFit="1" customWidth="1"/>
    <col min="14859" max="14859" width="10.33203125" bestFit="1" customWidth="1"/>
    <col min="14860" max="14860" width="9.33203125" bestFit="1" customWidth="1"/>
    <col min="14861" max="14861" width="9.44140625" bestFit="1" customWidth="1"/>
    <col min="14862" max="14862" width="9.33203125" bestFit="1" customWidth="1"/>
    <col min="14863" max="14863" width="7.109375" bestFit="1" customWidth="1"/>
    <col min="14864" max="14864" width="10.33203125" customWidth="1"/>
    <col min="15105" max="15105" width="9.5546875" bestFit="1" customWidth="1"/>
    <col min="15106" max="15106" width="12.5546875" customWidth="1"/>
    <col min="15107" max="15107" width="10.109375" bestFit="1" customWidth="1"/>
    <col min="15109" max="15110" width="10.109375" bestFit="1" customWidth="1"/>
    <col min="15112" max="15112" width="10" bestFit="1" customWidth="1"/>
    <col min="15113" max="15113" width="9.5546875" bestFit="1" customWidth="1"/>
    <col min="15114" max="15114" width="7.5546875" bestFit="1" customWidth="1"/>
    <col min="15115" max="15115" width="10.33203125" bestFit="1" customWidth="1"/>
    <col min="15116" max="15116" width="9.33203125" bestFit="1" customWidth="1"/>
    <col min="15117" max="15117" width="9.44140625" bestFit="1" customWidth="1"/>
    <col min="15118" max="15118" width="9.33203125" bestFit="1" customWidth="1"/>
    <col min="15119" max="15119" width="7.109375" bestFit="1" customWidth="1"/>
    <col min="15120" max="15120" width="10.33203125" customWidth="1"/>
    <col min="15361" max="15361" width="9.5546875" bestFit="1" customWidth="1"/>
    <col min="15362" max="15362" width="12.5546875" customWidth="1"/>
    <col min="15363" max="15363" width="10.109375" bestFit="1" customWidth="1"/>
    <col min="15365" max="15366" width="10.109375" bestFit="1" customWidth="1"/>
    <col min="15368" max="15368" width="10" bestFit="1" customWidth="1"/>
    <col min="15369" max="15369" width="9.5546875" bestFit="1" customWidth="1"/>
    <col min="15370" max="15370" width="7.5546875" bestFit="1" customWidth="1"/>
    <col min="15371" max="15371" width="10.33203125" bestFit="1" customWidth="1"/>
    <col min="15372" max="15372" width="9.33203125" bestFit="1" customWidth="1"/>
    <col min="15373" max="15373" width="9.44140625" bestFit="1" customWidth="1"/>
    <col min="15374" max="15374" width="9.33203125" bestFit="1" customWidth="1"/>
    <col min="15375" max="15375" width="7.109375" bestFit="1" customWidth="1"/>
    <col min="15376" max="15376" width="10.33203125" customWidth="1"/>
    <col min="15617" max="15617" width="9.5546875" bestFit="1" customWidth="1"/>
    <col min="15618" max="15618" width="12.5546875" customWidth="1"/>
    <col min="15619" max="15619" width="10.109375" bestFit="1" customWidth="1"/>
    <col min="15621" max="15622" width="10.109375" bestFit="1" customWidth="1"/>
    <col min="15624" max="15624" width="10" bestFit="1" customWidth="1"/>
    <col min="15625" max="15625" width="9.5546875" bestFit="1" customWidth="1"/>
    <col min="15626" max="15626" width="7.5546875" bestFit="1" customWidth="1"/>
    <col min="15627" max="15627" width="10.33203125" bestFit="1" customWidth="1"/>
    <col min="15628" max="15628" width="9.33203125" bestFit="1" customWidth="1"/>
    <col min="15629" max="15629" width="9.44140625" bestFit="1" customWidth="1"/>
    <col min="15630" max="15630" width="9.33203125" bestFit="1" customWidth="1"/>
    <col min="15631" max="15631" width="7.109375" bestFit="1" customWidth="1"/>
    <col min="15632" max="15632" width="10.33203125" customWidth="1"/>
    <col min="15873" max="15873" width="9.5546875" bestFit="1" customWidth="1"/>
    <col min="15874" max="15874" width="12.5546875" customWidth="1"/>
    <col min="15875" max="15875" width="10.109375" bestFit="1" customWidth="1"/>
    <col min="15877" max="15878" width="10.109375" bestFit="1" customWidth="1"/>
    <col min="15880" max="15880" width="10" bestFit="1" customWidth="1"/>
    <col min="15881" max="15881" width="9.5546875" bestFit="1" customWidth="1"/>
    <col min="15882" max="15882" width="7.5546875" bestFit="1" customWidth="1"/>
    <col min="15883" max="15883" width="10.33203125" bestFit="1" customWidth="1"/>
    <col min="15884" max="15884" width="9.33203125" bestFit="1" customWidth="1"/>
    <col min="15885" max="15885" width="9.44140625" bestFit="1" customWidth="1"/>
    <col min="15886" max="15886" width="9.33203125" bestFit="1" customWidth="1"/>
    <col min="15887" max="15887" width="7.109375" bestFit="1" customWidth="1"/>
    <col min="15888" max="15888" width="10.33203125" customWidth="1"/>
    <col min="16129" max="16129" width="9.5546875" bestFit="1" customWidth="1"/>
    <col min="16130" max="16130" width="12.5546875" customWidth="1"/>
    <col min="16131" max="16131" width="10.109375" bestFit="1" customWidth="1"/>
    <col min="16133" max="16134" width="10.109375" bestFit="1" customWidth="1"/>
    <col min="16136" max="16136" width="10" bestFit="1" customWidth="1"/>
    <col min="16137" max="16137" width="9.5546875" bestFit="1" customWidth="1"/>
    <col min="16138" max="16138" width="7.5546875" bestFit="1" customWidth="1"/>
    <col min="16139" max="16139" width="10.33203125" bestFit="1" customWidth="1"/>
    <col min="16140" max="16140" width="9.33203125" bestFit="1" customWidth="1"/>
    <col min="16141" max="16141" width="9.44140625" bestFit="1" customWidth="1"/>
    <col min="16142" max="16142" width="9.33203125" bestFit="1" customWidth="1"/>
    <col min="16143" max="16143" width="7.109375" bestFit="1" customWidth="1"/>
    <col min="16144" max="16144" width="10.33203125" customWidth="1"/>
  </cols>
  <sheetData>
    <row r="1" spans="1:16" ht="66.599999999999994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3">
      <c r="A2">
        <v>1959</v>
      </c>
      <c r="B2" s="4" t="s">
        <v>15</v>
      </c>
      <c r="C2" s="2"/>
      <c r="D2" s="2"/>
      <c r="E2" s="2"/>
      <c r="F2" s="2"/>
      <c r="G2" s="2"/>
      <c r="H2" s="3"/>
      <c r="I2" s="5">
        <v>4056</v>
      </c>
      <c r="J2" s="6"/>
      <c r="K2" s="6"/>
      <c r="L2" s="6"/>
      <c r="M2" s="6"/>
      <c r="N2" s="6"/>
      <c r="O2" s="6"/>
      <c r="P2" s="6"/>
    </row>
    <row r="3" spans="1:16" x14ac:dyDescent="0.3">
      <c r="A3">
        <v>1960</v>
      </c>
      <c r="B3" s="4" t="s">
        <v>16</v>
      </c>
      <c r="C3" s="7">
        <v>3665.8110697371753</v>
      </c>
      <c r="D3" s="7">
        <v>186.44094057130462</v>
      </c>
      <c r="E3" s="7">
        <v>3479.3701291658708</v>
      </c>
      <c r="F3" s="7">
        <v>3552.7070088365776</v>
      </c>
      <c r="G3" s="7">
        <v>73.336879670706821</v>
      </c>
      <c r="H3" s="7">
        <v>-113.10406090059769</v>
      </c>
      <c r="I3" s="5">
        <v>4214.3</v>
      </c>
      <c r="J3" s="6">
        <v>158.30000000000018</v>
      </c>
      <c r="K3" s="6">
        <v>-45.195939099402494</v>
      </c>
      <c r="L3" s="6"/>
      <c r="M3" s="6"/>
      <c r="N3" s="6"/>
      <c r="O3" s="6"/>
      <c r="P3" s="6"/>
    </row>
    <row r="4" spans="1:16" x14ac:dyDescent="0.3">
      <c r="A4">
        <v>1961</v>
      </c>
      <c r="B4" s="4" t="s">
        <v>17</v>
      </c>
      <c r="C4" s="7">
        <v>3942.6319676491398</v>
      </c>
      <c r="D4" s="7">
        <v>193.67133715855744</v>
      </c>
      <c r="E4" s="7">
        <v>3748.9606304905824</v>
      </c>
      <c r="F4" s="7">
        <v>3832.6266481430794</v>
      </c>
      <c r="G4" s="7">
        <v>83.666017652496976</v>
      </c>
      <c r="H4" s="7">
        <v>-110.00531950606046</v>
      </c>
      <c r="I4" s="5">
        <v>4485.5</v>
      </c>
      <c r="J4" s="6">
        <v>271.19999999999982</v>
      </c>
      <c r="K4" s="6">
        <v>-161.19468049393936</v>
      </c>
      <c r="L4" s="6"/>
      <c r="M4" s="6"/>
      <c r="N4" s="6"/>
      <c r="O4" s="6"/>
      <c r="P4" s="6"/>
    </row>
    <row r="5" spans="1:16" x14ac:dyDescent="0.3">
      <c r="A5">
        <v>1962</v>
      </c>
      <c r="B5" s="4" t="s">
        <v>17</v>
      </c>
      <c r="C5" s="7">
        <v>4596.982858795519</v>
      </c>
      <c r="D5" s="7">
        <v>208.64858723215255</v>
      </c>
      <c r="E5" s="7">
        <v>4388.3342715633662</v>
      </c>
      <c r="F5" s="7">
        <v>4441.0128752704941</v>
      </c>
      <c r="G5" s="7">
        <v>52.678603707127877</v>
      </c>
      <c r="H5" s="7">
        <v>-155.96998352502487</v>
      </c>
      <c r="I5" s="5">
        <v>4866.3999999999996</v>
      </c>
      <c r="J5" s="6">
        <v>380.89999999999964</v>
      </c>
      <c r="K5" s="6">
        <v>-224.93001647497476</v>
      </c>
      <c r="L5" s="6"/>
      <c r="M5" s="6"/>
      <c r="N5" s="6"/>
      <c r="O5" s="6"/>
      <c r="P5" s="6"/>
    </row>
    <row r="6" spans="1:16" x14ac:dyDescent="0.3">
      <c r="A6">
        <v>1963</v>
      </c>
      <c r="B6" s="4" t="s">
        <v>18</v>
      </c>
      <c r="C6" s="7">
        <v>5363.9213539434068</v>
      </c>
      <c r="D6" s="7">
        <v>217.42835451667381</v>
      </c>
      <c r="E6" s="7">
        <v>5146.4929994267331</v>
      </c>
      <c r="F6" s="7">
        <v>5160.4373357021495</v>
      </c>
      <c r="G6" s="7">
        <v>13.94433627541639</v>
      </c>
      <c r="H6" s="7">
        <v>-203.48401824125722</v>
      </c>
      <c r="I6" s="5">
        <v>5235.1000000000004</v>
      </c>
      <c r="J6" s="6">
        <v>368.70000000000073</v>
      </c>
      <c r="K6" s="6">
        <v>-165.21598175874351</v>
      </c>
      <c r="L6" s="6"/>
      <c r="M6" s="6"/>
      <c r="N6" s="6"/>
      <c r="O6" s="6"/>
      <c r="P6" s="6"/>
    </row>
    <row r="7" spans="1:16" x14ac:dyDescent="0.3">
      <c r="A7">
        <v>1964</v>
      </c>
      <c r="B7" s="4" t="s">
        <v>19</v>
      </c>
      <c r="C7" s="7">
        <v>6006.9101933098173</v>
      </c>
      <c r="D7" s="7">
        <v>224.65875110392662</v>
      </c>
      <c r="E7" s="7">
        <v>5782.2514422058903</v>
      </c>
      <c r="F7" s="7">
        <v>5852.4895804820608</v>
      </c>
      <c r="G7" s="7">
        <v>70.238138276170503</v>
      </c>
      <c r="H7" s="7">
        <v>-154.42061282775649</v>
      </c>
      <c r="I7" s="5">
        <v>5736.1</v>
      </c>
      <c r="J7" s="6">
        <v>501</v>
      </c>
      <c r="K7" s="6">
        <v>-346.57938717224351</v>
      </c>
      <c r="L7" s="6"/>
      <c r="M7" s="6"/>
      <c r="N7" s="6"/>
      <c r="O7" s="6"/>
      <c r="P7" s="6"/>
    </row>
    <row r="8" spans="1:16" x14ac:dyDescent="0.3">
      <c r="A8">
        <v>1965</v>
      </c>
      <c r="B8" s="4" t="s">
        <v>19</v>
      </c>
      <c r="C8" s="7">
        <v>6973.2010515062466</v>
      </c>
      <c r="D8" s="7">
        <v>249.44868226022197</v>
      </c>
      <c r="E8" s="7">
        <v>6723.7523692460245</v>
      </c>
      <c r="F8" s="7">
        <v>6198.5157028720168</v>
      </c>
      <c r="G8" s="7">
        <v>-525.23666637400765</v>
      </c>
      <c r="H8" s="7">
        <v>-774.68534863422974</v>
      </c>
      <c r="I8" s="5">
        <v>6434.2</v>
      </c>
      <c r="J8" s="6">
        <v>698.09999999999945</v>
      </c>
      <c r="K8" s="6">
        <v>76.585348634230286</v>
      </c>
      <c r="L8" s="6"/>
      <c r="M8" s="6"/>
      <c r="N8" s="6"/>
      <c r="O8" s="6"/>
      <c r="P8" s="6"/>
    </row>
    <row r="9" spans="1:16" s="8" customFormat="1" ht="13.2" x14ac:dyDescent="0.25">
      <c r="A9" s="8">
        <v>1966</v>
      </c>
      <c r="B9" s="9" t="s">
        <v>19</v>
      </c>
      <c r="C9" s="10">
        <v>7553.6986060828294</v>
      </c>
      <c r="D9" s="10">
        <v>316.07162224276573</v>
      </c>
      <c r="E9" s="10">
        <v>7237.626983840064</v>
      </c>
      <c r="F9" s="10">
        <v>6725.8181968423823</v>
      </c>
      <c r="G9" s="10">
        <v>-511.80878699768164</v>
      </c>
      <c r="H9" s="10">
        <v>-827.88040924044708</v>
      </c>
      <c r="I9" s="11">
        <v>8159.5</v>
      </c>
      <c r="J9" s="6">
        <v>1725.3000000000002</v>
      </c>
      <c r="K9" s="12">
        <v>-897.4195907595531</v>
      </c>
      <c r="L9" s="6"/>
      <c r="M9" s="6"/>
      <c r="N9" s="6"/>
      <c r="O9" s="6"/>
      <c r="P9" s="6"/>
    </row>
    <row r="10" spans="1:16" x14ac:dyDescent="0.3">
      <c r="A10">
        <v>1967</v>
      </c>
      <c r="B10" s="4" t="s">
        <v>19</v>
      </c>
      <c r="C10" s="7">
        <v>8178.0949970820184</v>
      </c>
      <c r="D10" s="7">
        <v>390.44141571165181</v>
      </c>
      <c r="E10" s="7">
        <v>7787.6535813703667</v>
      </c>
      <c r="F10" s="7">
        <v>7638.9139944325952</v>
      </c>
      <c r="G10" s="7">
        <v>-148.73958693777149</v>
      </c>
      <c r="H10" s="7">
        <v>-539.18100264942314</v>
      </c>
      <c r="I10" s="5">
        <v>8939.7000000000007</v>
      </c>
      <c r="J10" s="6">
        <v>780.20000000000073</v>
      </c>
      <c r="K10" s="6">
        <v>-241.01899735057759</v>
      </c>
      <c r="L10" s="6"/>
      <c r="M10" s="6"/>
      <c r="N10" s="6"/>
      <c r="O10" s="6"/>
      <c r="P10" s="6"/>
    </row>
    <row r="11" spans="1:16" x14ac:dyDescent="0.3">
      <c r="A11">
        <v>1968</v>
      </c>
      <c r="B11" s="4" t="s">
        <v>20</v>
      </c>
      <c r="C11" s="7">
        <v>9133.0238034984795</v>
      </c>
      <c r="D11" s="7">
        <v>428.65922624427378</v>
      </c>
      <c r="E11" s="7">
        <v>8704.3645772542059</v>
      </c>
      <c r="F11" s="7">
        <v>8405.3360326813927</v>
      </c>
      <c r="G11" s="7">
        <v>-299.02854457281319</v>
      </c>
      <c r="H11" s="7">
        <v>-727.68777081708686</v>
      </c>
      <c r="I11" s="5">
        <v>10405.1</v>
      </c>
      <c r="J11" s="6">
        <v>1465.3999999999996</v>
      </c>
      <c r="K11" s="6">
        <v>-737.71222918291278</v>
      </c>
      <c r="L11" s="6"/>
      <c r="M11" s="6"/>
      <c r="N11" s="6"/>
      <c r="O11" s="6"/>
      <c r="P11" s="6"/>
    </row>
    <row r="12" spans="1:16" x14ac:dyDescent="0.3">
      <c r="A12">
        <v>1969</v>
      </c>
      <c r="B12" s="4" t="s">
        <v>21</v>
      </c>
      <c r="C12" s="7">
        <v>9924.7522298026615</v>
      </c>
      <c r="D12" s="7">
        <v>494.24925242863856</v>
      </c>
      <c r="E12" s="7">
        <v>9430.5029773740225</v>
      </c>
      <c r="F12" s="7">
        <v>9025.0843115887765</v>
      </c>
      <c r="G12" s="7">
        <v>-405.41866578524605</v>
      </c>
      <c r="H12" s="7">
        <v>-899.66791821388506</v>
      </c>
      <c r="I12" s="5">
        <v>11690.8</v>
      </c>
      <c r="J12" s="6">
        <v>1285.6999999999989</v>
      </c>
      <c r="K12" s="6">
        <v>-386.03208178611385</v>
      </c>
      <c r="L12" s="6"/>
      <c r="M12" s="6"/>
      <c r="N12" s="6"/>
      <c r="O12" s="6"/>
      <c r="P12" s="6"/>
    </row>
    <row r="13" spans="1:16" x14ac:dyDescent="0.3">
      <c r="A13">
        <v>1970</v>
      </c>
      <c r="B13" s="13" t="s">
        <v>22</v>
      </c>
      <c r="C13" s="7">
        <v>11277.352848518027</v>
      </c>
      <c r="D13" s="7">
        <v>574.30007178750895</v>
      </c>
      <c r="E13" s="7">
        <v>10703.052776730518</v>
      </c>
      <c r="F13" s="7">
        <v>10133.400817034815</v>
      </c>
      <c r="G13" s="7">
        <v>-569.65195969570232</v>
      </c>
      <c r="H13" s="7">
        <v>-1143.9520314832116</v>
      </c>
      <c r="I13" s="5">
        <v>13430.8</v>
      </c>
      <c r="J13" s="6">
        <v>1740</v>
      </c>
      <c r="K13" s="6">
        <v>-596.04796851678839</v>
      </c>
      <c r="L13" s="6"/>
      <c r="M13" s="6"/>
      <c r="N13" s="6"/>
      <c r="O13" s="6"/>
      <c r="P13" s="6"/>
    </row>
    <row r="14" spans="1:16" x14ac:dyDescent="0.3">
      <c r="A14">
        <v>1971</v>
      </c>
      <c r="B14" s="13" t="s">
        <v>23</v>
      </c>
      <c r="C14" s="7">
        <v>13073.073486652173</v>
      </c>
      <c r="D14" s="7">
        <v>717.87508973438628</v>
      </c>
      <c r="E14" s="7">
        <v>12355.198396917785</v>
      </c>
      <c r="F14" s="7">
        <v>11248.431262169017</v>
      </c>
      <c r="G14" s="7">
        <v>-1106.7671347487685</v>
      </c>
      <c r="H14" s="7">
        <v>-1824.6422244831556</v>
      </c>
      <c r="I14" s="5">
        <v>16445.8</v>
      </c>
      <c r="J14" s="6">
        <v>3015</v>
      </c>
      <c r="K14" s="6">
        <v>-1190.3577755168444</v>
      </c>
      <c r="L14" s="6"/>
      <c r="M14" s="6"/>
      <c r="N14" s="6"/>
      <c r="O14" s="6"/>
      <c r="P14" s="6"/>
    </row>
    <row r="15" spans="1:16" x14ac:dyDescent="0.3">
      <c r="A15">
        <v>1972</v>
      </c>
      <c r="B15" s="13" t="s">
        <v>24</v>
      </c>
      <c r="C15" s="7">
        <v>15117.726350147448</v>
      </c>
      <c r="D15" s="7">
        <v>884.69066814029043</v>
      </c>
      <c r="E15" s="7">
        <v>14233.035682007157</v>
      </c>
      <c r="F15" s="7">
        <v>12223.501887649967</v>
      </c>
      <c r="G15" s="7">
        <v>-2009.5337943571903</v>
      </c>
      <c r="H15" s="7">
        <v>-2894.224462497481</v>
      </c>
      <c r="I15" s="5">
        <v>20473.900000000001</v>
      </c>
      <c r="J15" s="6">
        <v>4028.1000000000022</v>
      </c>
      <c r="K15" s="6">
        <v>-1133.8755375025212</v>
      </c>
      <c r="L15" s="6"/>
      <c r="M15" s="6"/>
      <c r="N15" s="6"/>
      <c r="O15" s="6"/>
      <c r="P15" s="6"/>
    </row>
    <row r="16" spans="1:16" s="8" customFormat="1" ht="13.2" x14ac:dyDescent="0.25">
      <c r="A16" s="8">
        <v>1973</v>
      </c>
      <c r="B16" s="14" t="s">
        <v>25</v>
      </c>
      <c r="C16" s="10">
        <v>17619.443569336923</v>
      </c>
      <c r="D16" s="10">
        <v>1171.8407040340448</v>
      </c>
      <c r="E16" s="10">
        <v>16447.602865302877</v>
      </c>
      <c r="F16" s="10">
        <v>14378.676527550393</v>
      </c>
      <c r="G16" s="10">
        <v>-2068.926337752484</v>
      </c>
      <c r="H16" s="10">
        <v>-3240.7670417865302</v>
      </c>
      <c r="I16" s="11">
        <v>26242.9</v>
      </c>
      <c r="J16" s="6">
        <v>5769</v>
      </c>
      <c r="K16" s="12">
        <v>-2528.2329582134698</v>
      </c>
      <c r="L16" s="6"/>
      <c r="M16" s="6"/>
      <c r="N16" s="6"/>
      <c r="O16" s="6"/>
      <c r="P16" s="6"/>
    </row>
    <row r="17" spans="1:16" x14ac:dyDescent="0.3">
      <c r="A17">
        <v>1974</v>
      </c>
      <c r="B17" s="13" t="s">
        <v>26</v>
      </c>
      <c r="C17" s="7">
        <v>21973.175228661294</v>
      </c>
      <c r="D17" s="7">
        <v>1756.9863707024331</v>
      </c>
      <c r="E17" s="7">
        <v>20216.188857958859</v>
      </c>
      <c r="F17" s="7">
        <v>17952.041812350551</v>
      </c>
      <c r="G17" s="7">
        <v>-2264.147045608308</v>
      </c>
      <c r="H17" s="7">
        <v>-4021.1334163107422</v>
      </c>
      <c r="I17" s="5">
        <v>32941.5</v>
      </c>
      <c r="J17" s="6">
        <v>6698.5999999999985</v>
      </c>
      <c r="K17" s="6">
        <v>-2677.4665836892564</v>
      </c>
      <c r="L17" s="6"/>
      <c r="M17" s="6"/>
      <c r="N17" s="6"/>
      <c r="O17" s="6"/>
      <c r="P17" s="6"/>
    </row>
    <row r="18" spans="1:16" s="8" customFormat="1" ht="13.2" x14ac:dyDescent="0.25">
      <c r="A18" s="8">
        <v>1975</v>
      </c>
      <c r="B18" s="14" t="s">
        <v>19</v>
      </c>
      <c r="C18" s="10">
        <v>28125.209810615255</v>
      </c>
      <c r="D18" s="10">
        <v>2574.0211850620008</v>
      </c>
      <c r="E18" s="10">
        <v>25551.188625553255</v>
      </c>
      <c r="F18" s="10">
        <v>20566.863092440621</v>
      </c>
      <c r="G18" s="10">
        <v>-4984.3255331126347</v>
      </c>
      <c r="H18" s="10">
        <v>-7558.3467181746346</v>
      </c>
      <c r="I18" s="11">
        <v>42618.5</v>
      </c>
      <c r="J18" s="6">
        <v>9677</v>
      </c>
      <c r="K18" s="12">
        <v>-2118.6532818253654</v>
      </c>
      <c r="L18" s="6"/>
      <c r="M18" s="6"/>
      <c r="N18" s="6"/>
      <c r="O18" s="6"/>
      <c r="P18" s="6"/>
    </row>
    <row r="19" spans="1:16" x14ac:dyDescent="0.3">
      <c r="A19">
        <v>1976</v>
      </c>
      <c r="B19" s="13" t="s">
        <v>27</v>
      </c>
      <c r="C19" s="7">
        <v>34459.553677947806</v>
      </c>
      <c r="D19" s="7">
        <v>3657.5477593517435</v>
      </c>
      <c r="E19" s="7">
        <v>30802.005918596064</v>
      </c>
      <c r="F19" s="7">
        <v>27183.192426676032</v>
      </c>
      <c r="G19" s="7">
        <v>-3618.8134919200311</v>
      </c>
      <c r="H19" s="7">
        <v>-7276.3612512717737</v>
      </c>
      <c r="I19" s="5">
        <v>53193</v>
      </c>
      <c r="J19" s="6">
        <v>10574.5</v>
      </c>
      <c r="K19" s="6">
        <v>-3298.1387487282263</v>
      </c>
      <c r="L19" s="6"/>
      <c r="M19" s="6"/>
      <c r="N19" s="6"/>
      <c r="O19" s="6"/>
      <c r="P19" s="6"/>
    </row>
    <row r="20" spans="1:16" x14ac:dyDescent="0.3">
      <c r="A20">
        <v>1977</v>
      </c>
      <c r="B20" s="13" t="s">
        <v>24</v>
      </c>
      <c r="C20" s="7">
        <v>42354.630294328788</v>
      </c>
      <c r="D20" s="7">
        <v>4832.4872047803256</v>
      </c>
      <c r="E20" s="7">
        <v>37522.143089548466</v>
      </c>
      <c r="F20" s="7">
        <v>34548.384264591201</v>
      </c>
      <c r="G20" s="7">
        <v>-2973.7588249572655</v>
      </c>
      <c r="H20" s="7">
        <v>-7806.2460297375874</v>
      </c>
      <c r="I20" s="5">
        <v>63690.2</v>
      </c>
      <c r="J20" s="6">
        <v>10497.199999999997</v>
      </c>
      <c r="K20" s="6">
        <v>-2690.9539702624097</v>
      </c>
      <c r="L20" s="6"/>
      <c r="M20" s="6"/>
      <c r="N20" s="6"/>
      <c r="O20" s="6"/>
      <c r="P20" s="6"/>
    </row>
    <row r="21" spans="1:16" x14ac:dyDescent="0.3">
      <c r="A21">
        <v>1978</v>
      </c>
      <c r="B21" s="13" t="s">
        <v>24</v>
      </c>
      <c r="C21" s="7">
        <v>53108.295847170077</v>
      </c>
      <c r="D21" s="7">
        <v>6733.5650503287252</v>
      </c>
      <c r="E21" s="7">
        <v>46374.730796841352</v>
      </c>
      <c r="F21" s="7">
        <v>41924.938154286334</v>
      </c>
      <c r="G21" s="7">
        <v>-4449.7926425550177</v>
      </c>
      <c r="H21" s="7">
        <v>-11183.357692883743</v>
      </c>
      <c r="I21" s="5">
        <v>80760.2</v>
      </c>
      <c r="J21" s="6">
        <v>17070</v>
      </c>
      <c r="K21" s="6">
        <v>-5886.6423071162571</v>
      </c>
      <c r="L21" s="6"/>
      <c r="M21" s="6"/>
      <c r="N21" s="6"/>
      <c r="O21" s="6"/>
      <c r="P21" s="6"/>
    </row>
    <row r="22" spans="1:16" x14ac:dyDescent="0.3">
      <c r="A22">
        <v>1979</v>
      </c>
      <c r="B22" s="13" t="s">
        <v>28</v>
      </c>
      <c r="C22" s="7">
        <v>63669.839433550078</v>
      </c>
      <c r="D22" s="7">
        <v>8130.0645054666966</v>
      </c>
      <c r="E22" s="7">
        <v>55539.774928083381</v>
      </c>
      <c r="F22" s="7">
        <v>50377.271764784869</v>
      </c>
      <c r="G22" s="7">
        <v>-5162.5031632985119</v>
      </c>
      <c r="H22" s="7">
        <v>-13292.567668765209</v>
      </c>
      <c r="I22" s="15">
        <v>96975.9</v>
      </c>
      <c r="J22" s="6">
        <v>16215.699999999997</v>
      </c>
      <c r="K22" s="6">
        <v>-2923.1323312347886</v>
      </c>
      <c r="L22" s="6"/>
      <c r="M22" s="6"/>
      <c r="N22" s="6"/>
      <c r="O22" s="6"/>
      <c r="P22" s="6"/>
    </row>
    <row r="23" spans="1:16" x14ac:dyDescent="0.3">
      <c r="A23">
        <v>1980</v>
      </c>
      <c r="B23" s="13" t="s">
        <v>29</v>
      </c>
      <c r="C23" s="7">
        <v>84106</v>
      </c>
      <c r="D23" s="7">
        <v>9003</v>
      </c>
      <c r="E23" s="7">
        <v>75103</v>
      </c>
      <c r="F23" s="7">
        <v>69938</v>
      </c>
      <c r="G23" s="7">
        <v>-5165</v>
      </c>
      <c r="H23" s="7">
        <v>-14168</v>
      </c>
      <c r="I23" s="15">
        <v>116744.8</v>
      </c>
      <c r="J23" s="6">
        <v>19768.900000000009</v>
      </c>
      <c r="K23" s="6">
        <v>-5600.9000000000087</v>
      </c>
      <c r="L23" s="6"/>
      <c r="M23" s="6"/>
      <c r="N23" s="6"/>
      <c r="O23" s="6"/>
      <c r="P23" s="6"/>
    </row>
    <row r="24" spans="1:16" x14ac:dyDescent="0.3">
      <c r="A24">
        <v>1981</v>
      </c>
      <c r="B24" s="13" t="s">
        <v>30</v>
      </c>
      <c r="C24" s="7">
        <v>110368</v>
      </c>
      <c r="D24" s="7">
        <v>12409</v>
      </c>
      <c r="E24" s="7">
        <v>97959</v>
      </c>
      <c r="F24" s="7">
        <v>83880</v>
      </c>
      <c r="G24" s="7">
        <v>-14079</v>
      </c>
      <c r="H24" s="7">
        <v>-26488</v>
      </c>
      <c r="I24" s="15">
        <v>145449.79999999999</v>
      </c>
      <c r="J24" s="6">
        <v>28704.999999999985</v>
      </c>
      <c r="K24" s="6">
        <v>-2216.9999999999854</v>
      </c>
      <c r="L24" s="6"/>
      <c r="M24" s="6"/>
      <c r="N24" s="6"/>
      <c r="O24" s="6"/>
      <c r="P24" s="6"/>
    </row>
    <row r="25" spans="1:16" x14ac:dyDescent="0.3">
      <c r="A25">
        <v>1982</v>
      </c>
      <c r="B25" s="13" t="s">
        <v>31</v>
      </c>
      <c r="C25" s="7">
        <v>136012</v>
      </c>
      <c r="D25" s="7">
        <v>18891</v>
      </c>
      <c r="E25" s="7">
        <v>117121</v>
      </c>
      <c r="F25" s="7">
        <v>107228</v>
      </c>
      <c r="G25" s="7">
        <v>-9893</v>
      </c>
      <c r="H25" s="7">
        <v>-28784</v>
      </c>
      <c r="I25" s="15">
        <v>185160.9</v>
      </c>
      <c r="J25" s="6">
        <v>39711.100000000006</v>
      </c>
      <c r="K25" s="6">
        <v>-10927.100000000006</v>
      </c>
      <c r="L25" s="6"/>
      <c r="M25" s="6"/>
      <c r="N25" s="6"/>
      <c r="O25" s="6"/>
      <c r="P25" s="6"/>
    </row>
    <row r="26" spans="1:16" x14ac:dyDescent="0.3">
      <c r="A26">
        <v>1983</v>
      </c>
      <c r="B26" s="13" t="s">
        <v>32</v>
      </c>
      <c r="C26" s="7">
        <v>165721</v>
      </c>
      <c r="D26" s="7">
        <v>26153</v>
      </c>
      <c r="E26" s="7">
        <v>139568</v>
      </c>
      <c r="F26" s="7">
        <v>131866</v>
      </c>
      <c r="G26" s="7">
        <v>-7702</v>
      </c>
      <c r="H26" s="7">
        <v>-33855</v>
      </c>
      <c r="I26" s="15">
        <v>236605</v>
      </c>
      <c r="J26" s="6">
        <v>51444.100000000006</v>
      </c>
      <c r="K26" s="6">
        <v>-17589.100000000006</v>
      </c>
      <c r="L26" s="6"/>
      <c r="M26" s="6"/>
      <c r="N26" s="6"/>
      <c r="O26" s="6"/>
      <c r="P26" s="6"/>
    </row>
    <row r="27" spans="1:16" x14ac:dyDescent="0.3">
      <c r="A27">
        <v>1984</v>
      </c>
      <c r="B27" s="13" t="s">
        <v>33</v>
      </c>
      <c r="C27" s="7">
        <v>189710</v>
      </c>
      <c r="D27" s="7">
        <v>32095</v>
      </c>
      <c r="E27" s="7">
        <v>157615</v>
      </c>
      <c r="F27" s="7">
        <v>145753</v>
      </c>
      <c r="G27" s="7">
        <v>-11862</v>
      </c>
      <c r="H27" s="7">
        <v>-43957</v>
      </c>
      <c r="I27" s="15">
        <v>291718.59999999998</v>
      </c>
      <c r="J27" s="6">
        <v>55113.599999999977</v>
      </c>
      <c r="K27" s="6">
        <v>-11156.599999999977</v>
      </c>
      <c r="L27" s="6"/>
      <c r="M27" s="6"/>
      <c r="N27" s="6"/>
      <c r="O27" s="6"/>
      <c r="P27" s="6"/>
    </row>
    <row r="28" spans="1:16" x14ac:dyDescent="0.3">
      <c r="A28">
        <v>1985</v>
      </c>
      <c r="B28" s="13" t="s">
        <v>33</v>
      </c>
      <c r="C28" s="7">
        <v>215996</v>
      </c>
      <c r="D28" s="7">
        <v>36200</v>
      </c>
      <c r="E28" s="7">
        <v>179796</v>
      </c>
      <c r="F28" s="7">
        <v>162786</v>
      </c>
      <c r="G28" s="7">
        <v>-17010</v>
      </c>
      <c r="H28" s="7">
        <v>-53210</v>
      </c>
      <c r="I28" s="15">
        <v>354113.5</v>
      </c>
      <c r="J28" s="6">
        <v>62394.900000000023</v>
      </c>
      <c r="K28" s="6">
        <v>-9184.9000000000233</v>
      </c>
      <c r="L28" s="6">
        <v>-59781.187432537816</v>
      </c>
      <c r="M28" s="6"/>
      <c r="N28" s="6"/>
      <c r="O28" s="6"/>
      <c r="P28" s="6">
        <v>2613.7125674622075</v>
      </c>
    </row>
    <row r="29" spans="1:16" x14ac:dyDescent="0.3">
      <c r="A29">
        <v>1986</v>
      </c>
      <c r="B29" s="13" t="s">
        <v>33</v>
      </c>
      <c r="C29" s="7">
        <v>241399</v>
      </c>
      <c r="D29" s="7">
        <v>41710</v>
      </c>
      <c r="E29" s="7">
        <v>199689</v>
      </c>
      <c r="F29" s="7">
        <v>184598</v>
      </c>
      <c r="G29" s="7">
        <v>-15091</v>
      </c>
      <c r="H29" s="7">
        <v>-56801</v>
      </c>
      <c r="I29" s="15">
        <v>412760.1</v>
      </c>
      <c r="J29" s="6">
        <v>58646.599999999977</v>
      </c>
      <c r="K29" s="6">
        <v>-1845.5999999999767</v>
      </c>
      <c r="L29" s="6">
        <v>-56362.548601176488</v>
      </c>
      <c r="M29" s="6"/>
      <c r="N29" s="6"/>
      <c r="O29" s="6"/>
      <c r="P29" s="6">
        <v>2284.0513988234889</v>
      </c>
    </row>
    <row r="30" spans="1:16" x14ac:dyDescent="0.3">
      <c r="A30">
        <v>1987</v>
      </c>
      <c r="B30" s="13" t="s">
        <v>34</v>
      </c>
      <c r="C30" s="7">
        <v>260486</v>
      </c>
      <c r="D30" s="7">
        <v>41058</v>
      </c>
      <c r="E30" s="7">
        <v>219428</v>
      </c>
      <c r="F30" s="7">
        <v>200653</v>
      </c>
      <c r="G30" s="7">
        <v>-18775</v>
      </c>
      <c r="H30" s="7">
        <v>-59833</v>
      </c>
      <c r="I30" s="15">
        <v>473277.4</v>
      </c>
      <c r="J30" s="6">
        <v>60517.300000000047</v>
      </c>
      <c r="K30" s="5">
        <v>-684.30000000004657</v>
      </c>
      <c r="L30" s="6">
        <v>-57346.517634420838</v>
      </c>
      <c r="M30" s="6"/>
      <c r="N30" s="6"/>
      <c r="O30" s="6"/>
      <c r="P30" s="6">
        <v>3170.782365579209</v>
      </c>
    </row>
    <row r="31" spans="1:16" x14ac:dyDescent="0.3">
      <c r="A31">
        <v>1988</v>
      </c>
      <c r="B31" s="13" t="s">
        <v>35</v>
      </c>
      <c r="C31" s="7">
        <v>293192</v>
      </c>
      <c r="D31" s="7">
        <v>47891</v>
      </c>
      <c r="E31" s="7">
        <v>245301</v>
      </c>
      <c r="F31" s="7">
        <v>229407</v>
      </c>
      <c r="G31" s="7">
        <v>-15894</v>
      </c>
      <c r="H31" s="7">
        <v>-63785</v>
      </c>
      <c r="I31" s="15">
        <v>536865</v>
      </c>
      <c r="J31" s="6">
        <v>63587.599999999977</v>
      </c>
      <c r="K31" s="5">
        <v>197.40000000002328</v>
      </c>
      <c r="L31" s="6">
        <v>-61537.069876618451</v>
      </c>
      <c r="M31" s="6"/>
      <c r="N31" s="6"/>
      <c r="O31" s="6"/>
      <c r="P31" s="6">
        <v>2050.5301233815262</v>
      </c>
    </row>
    <row r="32" spans="1:16" x14ac:dyDescent="0.3">
      <c r="A32">
        <v>1989</v>
      </c>
      <c r="B32" s="13" t="s">
        <v>36</v>
      </c>
      <c r="C32" s="7">
        <v>329304</v>
      </c>
      <c r="D32" s="7">
        <v>58099</v>
      </c>
      <c r="E32" s="7">
        <v>271205</v>
      </c>
      <c r="F32" s="7">
        <v>256842</v>
      </c>
      <c r="G32" s="7">
        <v>-14363</v>
      </c>
      <c r="H32" s="7">
        <v>-72462</v>
      </c>
      <c r="I32" s="15">
        <v>606368.9</v>
      </c>
      <c r="J32" s="6">
        <v>69503.900000000023</v>
      </c>
      <c r="K32" s="5">
        <v>2958.0999999999767</v>
      </c>
      <c r="L32" s="6">
        <v>-67333.08893387804</v>
      </c>
      <c r="M32" s="6"/>
      <c r="N32" s="6"/>
      <c r="O32" s="6"/>
      <c r="P32" s="6">
        <v>2170.8110661219835</v>
      </c>
    </row>
    <row r="33" spans="1:16" x14ac:dyDescent="0.3">
      <c r="A33">
        <v>1990</v>
      </c>
      <c r="B33" s="13" t="s">
        <v>24</v>
      </c>
      <c r="C33" s="7">
        <v>373440</v>
      </c>
      <c r="D33" s="7">
        <v>70727</v>
      </c>
      <c r="E33" s="7">
        <v>302713</v>
      </c>
      <c r="F33" s="7">
        <v>293179</v>
      </c>
      <c r="G33" s="7">
        <v>-9534</v>
      </c>
      <c r="H33" s="7">
        <v>-80261</v>
      </c>
      <c r="I33" s="16">
        <v>685300</v>
      </c>
      <c r="J33" s="6">
        <v>78931.099999999977</v>
      </c>
      <c r="K33" s="5">
        <v>1329.9000000000233</v>
      </c>
      <c r="L33" s="6">
        <v>-73991.782654278592</v>
      </c>
      <c r="M33" s="6">
        <v>0</v>
      </c>
      <c r="N33" s="6"/>
      <c r="O33" s="6"/>
      <c r="P33" s="6">
        <v>4939.3173457213852</v>
      </c>
    </row>
    <row r="34" spans="1:16" x14ac:dyDescent="0.3">
      <c r="A34">
        <v>1991</v>
      </c>
      <c r="B34" s="13" t="s">
        <v>24</v>
      </c>
      <c r="C34" s="7">
        <v>416210</v>
      </c>
      <c r="D34" s="7">
        <v>86913</v>
      </c>
      <c r="E34" s="7">
        <v>329297</v>
      </c>
      <c r="F34" s="7">
        <v>328995</v>
      </c>
      <c r="G34" s="7">
        <v>-302</v>
      </c>
      <c r="H34" s="7">
        <v>-87215</v>
      </c>
      <c r="I34" s="16">
        <v>774895.7</v>
      </c>
      <c r="J34" s="6">
        <v>89595.699999999953</v>
      </c>
      <c r="K34" s="5">
        <v>-2380.6999999999534</v>
      </c>
      <c r="L34" s="6">
        <v>-84242.933501009669</v>
      </c>
      <c r="M34" s="6">
        <v>1084.5594880879216</v>
      </c>
      <c r="N34" s="6"/>
      <c r="O34" s="6"/>
      <c r="P34" s="6">
        <v>5352.7664989902842</v>
      </c>
    </row>
    <row r="35" spans="1:16" x14ac:dyDescent="0.3">
      <c r="A35">
        <v>1992</v>
      </c>
      <c r="B35" s="13" t="s">
        <v>37</v>
      </c>
      <c r="C35" s="7">
        <v>448159</v>
      </c>
      <c r="D35" s="7">
        <v>98534</v>
      </c>
      <c r="E35" s="7">
        <v>349625</v>
      </c>
      <c r="F35" s="7">
        <v>364589</v>
      </c>
      <c r="G35" s="7">
        <v>14964</v>
      </c>
      <c r="H35" s="7">
        <v>-83570</v>
      </c>
      <c r="I35" s="16">
        <v>870995.5</v>
      </c>
      <c r="J35" s="6">
        <v>96099.800000000047</v>
      </c>
      <c r="K35" s="5">
        <v>-12529.800000000047</v>
      </c>
      <c r="L35" s="6">
        <v>-84080.006316267871</v>
      </c>
      <c r="M35" s="6">
        <v>0</v>
      </c>
      <c r="N35" s="6"/>
      <c r="O35" s="6"/>
      <c r="P35" s="12">
        <v>12019.793683732176</v>
      </c>
    </row>
    <row r="36" spans="1:16" x14ac:dyDescent="0.3">
      <c r="A36">
        <v>1993</v>
      </c>
      <c r="B36" s="13" t="s">
        <v>38</v>
      </c>
      <c r="C36" s="7">
        <v>469957</v>
      </c>
      <c r="D36" s="7">
        <v>105040</v>
      </c>
      <c r="E36" s="7">
        <v>364917</v>
      </c>
      <c r="F36" s="7">
        <v>386729</v>
      </c>
      <c r="G36" s="7">
        <v>21812</v>
      </c>
      <c r="H36" s="7">
        <v>-83228</v>
      </c>
      <c r="I36" s="16">
        <v>983317.9</v>
      </c>
      <c r="J36" s="5">
        <v>112322.40000000002</v>
      </c>
      <c r="K36" s="5">
        <v>-29094.400000000023</v>
      </c>
      <c r="L36" s="5">
        <v>-87255.020993972954</v>
      </c>
      <c r="M36" s="6">
        <v>0</v>
      </c>
      <c r="N36" s="6"/>
      <c r="O36" s="6"/>
      <c r="P36" s="12">
        <v>25067.379006027069</v>
      </c>
    </row>
    <row r="37" spans="1:16" x14ac:dyDescent="0.3">
      <c r="A37">
        <v>1994</v>
      </c>
      <c r="B37" s="13" t="s">
        <v>39</v>
      </c>
      <c r="C37" s="7">
        <v>472281</v>
      </c>
      <c r="D37" s="7">
        <v>99704</v>
      </c>
      <c r="E37" s="7">
        <v>372577</v>
      </c>
      <c r="F37" s="7">
        <v>392559</v>
      </c>
      <c r="G37" s="7">
        <v>19982</v>
      </c>
      <c r="H37" s="7">
        <v>-79722</v>
      </c>
      <c r="I37" s="16">
        <v>1094981.1000000001</v>
      </c>
      <c r="J37" s="5">
        <v>111663.20000000007</v>
      </c>
      <c r="K37" s="5">
        <v>-31941.20000000007</v>
      </c>
      <c r="L37" s="5">
        <v>-85667.987439768214</v>
      </c>
      <c r="M37" s="6">
        <v>3057.1149736348757</v>
      </c>
      <c r="N37" s="6"/>
      <c r="O37" s="6"/>
      <c r="P37" s="12">
        <v>25995.212560231856</v>
      </c>
    </row>
    <row r="38" spans="1:16" x14ac:dyDescent="0.3">
      <c r="A38">
        <v>1995</v>
      </c>
      <c r="B38" s="13" t="s">
        <v>40</v>
      </c>
      <c r="C38" s="7">
        <v>510119</v>
      </c>
      <c r="D38" s="7">
        <v>109735</v>
      </c>
      <c r="E38" s="7">
        <v>400384</v>
      </c>
      <c r="F38" s="7">
        <v>438864</v>
      </c>
      <c r="G38" s="7">
        <v>38480</v>
      </c>
      <c r="H38" s="7">
        <v>-71255</v>
      </c>
      <c r="I38" s="16">
        <v>1179588.7</v>
      </c>
      <c r="J38" s="5">
        <v>84607.59999999986</v>
      </c>
      <c r="K38" s="5">
        <v>-13352.59999999986</v>
      </c>
      <c r="L38" s="5">
        <v>-67753.07158609078</v>
      </c>
      <c r="M38" s="6">
        <v>4314.3776487783216</v>
      </c>
      <c r="N38" s="6"/>
      <c r="O38" s="6"/>
      <c r="P38" s="12">
        <v>16854.52841390908</v>
      </c>
    </row>
    <row r="39" spans="1:16" x14ac:dyDescent="0.3">
      <c r="A39">
        <v>1996</v>
      </c>
      <c r="B39" s="13" t="s">
        <v>41</v>
      </c>
      <c r="C39" s="7">
        <v>538511</v>
      </c>
      <c r="D39" s="7">
        <v>115523</v>
      </c>
      <c r="E39" s="7">
        <v>422988</v>
      </c>
      <c r="F39" s="7">
        <v>469330</v>
      </c>
      <c r="G39" s="7">
        <v>46342</v>
      </c>
      <c r="H39" s="7">
        <v>-69181</v>
      </c>
      <c r="I39" s="16">
        <v>1245731.3999999999</v>
      </c>
      <c r="J39" s="5">
        <v>66142.699999999953</v>
      </c>
      <c r="K39" s="5">
        <v>3038.3000000000466</v>
      </c>
      <c r="L39" s="5">
        <v>-73093.107237110526</v>
      </c>
      <c r="M39" s="6">
        <v>3215.5639399463921</v>
      </c>
      <c r="N39" s="6"/>
      <c r="O39" s="6"/>
      <c r="P39" s="6">
        <v>-6950.4072371105722</v>
      </c>
    </row>
    <row r="40" spans="1:16" x14ac:dyDescent="0.3">
      <c r="A40">
        <v>1997</v>
      </c>
      <c r="B40" s="13" t="s">
        <v>42</v>
      </c>
      <c r="C40" s="7">
        <v>540628</v>
      </c>
      <c r="D40" s="7">
        <v>99816</v>
      </c>
      <c r="E40" s="7">
        <v>440812</v>
      </c>
      <c r="F40" s="7">
        <v>508058</v>
      </c>
      <c r="G40" s="7">
        <v>67246</v>
      </c>
      <c r="H40" s="7">
        <v>-32570</v>
      </c>
      <c r="I40" s="16">
        <v>1275677.7</v>
      </c>
      <c r="J40" s="5">
        <v>29946.300000000047</v>
      </c>
      <c r="K40" s="5">
        <v>2623.6999999999534</v>
      </c>
      <c r="L40" s="5">
        <v>-17003.164270000001</v>
      </c>
      <c r="M40" s="6">
        <v>10945.99411</v>
      </c>
      <c r="N40" s="6"/>
      <c r="O40" s="6"/>
      <c r="P40" s="6">
        <v>12943.135730000045</v>
      </c>
    </row>
    <row r="41" spans="1:16" x14ac:dyDescent="0.3">
      <c r="A41" s="8">
        <v>1998</v>
      </c>
      <c r="B41" s="14" t="s">
        <v>43</v>
      </c>
      <c r="C41" s="7">
        <v>548361</v>
      </c>
      <c r="D41" s="7">
        <v>89279</v>
      </c>
      <c r="E41" s="17">
        <v>459082</v>
      </c>
      <c r="F41" s="17">
        <v>514329</v>
      </c>
      <c r="G41" s="17">
        <v>55247</v>
      </c>
      <c r="H41" s="17">
        <v>-34032</v>
      </c>
      <c r="I41" s="15">
        <v>1299741.3</v>
      </c>
      <c r="J41" s="5">
        <v>24063.600000000093</v>
      </c>
      <c r="K41" s="5">
        <v>9968.3999999999069</v>
      </c>
      <c r="L41" s="5">
        <v>-28989.601330000001</v>
      </c>
      <c r="M41" s="6">
        <v>7892.7059899999995</v>
      </c>
      <c r="N41" s="12"/>
      <c r="O41" s="12"/>
      <c r="P41" s="6">
        <v>-4926.0013299999082</v>
      </c>
    </row>
    <row r="42" spans="1:16" x14ac:dyDescent="0.3">
      <c r="A42">
        <v>1999</v>
      </c>
      <c r="B42" s="13" t="s">
        <v>44</v>
      </c>
      <c r="C42" s="7">
        <v>554833</v>
      </c>
      <c r="D42" s="7">
        <v>74863</v>
      </c>
      <c r="E42" s="7">
        <v>479970</v>
      </c>
      <c r="F42" s="7">
        <v>534000</v>
      </c>
      <c r="G42" s="7">
        <v>54030</v>
      </c>
      <c r="H42" s="7">
        <v>-20833</v>
      </c>
      <c r="I42" s="16">
        <v>1331320.6000000001</v>
      </c>
      <c r="J42" s="5">
        <v>31579.300000000047</v>
      </c>
      <c r="K42" s="5">
        <v>-10746.300000000047</v>
      </c>
      <c r="L42" s="5">
        <v>-14563.252180000001</v>
      </c>
      <c r="M42" s="6">
        <v>22640.964250000001</v>
      </c>
      <c r="N42" s="6"/>
      <c r="O42" s="6"/>
      <c r="P42" s="6">
        <v>17016.047820000043</v>
      </c>
    </row>
    <row r="43" spans="1:16" x14ac:dyDescent="0.3">
      <c r="A43">
        <v>2000</v>
      </c>
      <c r="B43" s="13" t="s">
        <v>45</v>
      </c>
      <c r="C43" s="7">
        <v>577746</v>
      </c>
      <c r="D43" s="7">
        <v>75897</v>
      </c>
      <c r="E43" s="7">
        <v>501849</v>
      </c>
      <c r="F43" s="7">
        <v>547660</v>
      </c>
      <c r="G43" s="7">
        <v>45811</v>
      </c>
      <c r="H43" s="7">
        <v>-30086</v>
      </c>
      <c r="I43" s="16">
        <v>1353569.3</v>
      </c>
      <c r="J43" s="5">
        <v>22248.699999999953</v>
      </c>
      <c r="K43" s="5">
        <v>7837.3000000000466</v>
      </c>
      <c r="L43" s="5">
        <v>-26448.447250000005</v>
      </c>
      <c r="M43" s="6">
        <v>16639.931639999999</v>
      </c>
      <c r="N43" s="6"/>
      <c r="O43" s="6"/>
      <c r="P43" s="6">
        <v>-4199.7472500000513</v>
      </c>
    </row>
    <row r="44" spans="1:16" x14ac:dyDescent="0.3">
      <c r="A44">
        <v>2001</v>
      </c>
      <c r="B44" s="13" t="s">
        <v>46</v>
      </c>
      <c r="C44" s="7">
        <v>617372</v>
      </c>
      <c r="D44" s="7">
        <v>79015</v>
      </c>
      <c r="E44" s="7">
        <v>538357</v>
      </c>
      <c r="F44" s="7">
        <v>575766</v>
      </c>
      <c r="G44" s="7">
        <v>37409</v>
      </c>
      <c r="H44" s="7">
        <v>-41606</v>
      </c>
      <c r="I44" s="16">
        <v>1420027.8</v>
      </c>
      <c r="J44" s="5">
        <v>66458.5</v>
      </c>
      <c r="K44" s="5">
        <v>-24852.5</v>
      </c>
      <c r="L44" s="5">
        <v>-58720.624709999996</v>
      </c>
      <c r="M44" s="6">
        <v>4603.0582000000004</v>
      </c>
      <c r="N44" s="6"/>
      <c r="O44" s="6"/>
      <c r="P44" s="6">
        <v>7737.8752900000036</v>
      </c>
    </row>
    <row r="45" spans="1:16" x14ac:dyDescent="0.3">
      <c r="A45">
        <v>2002</v>
      </c>
      <c r="B45" s="13" t="s">
        <v>47</v>
      </c>
      <c r="C45" s="7">
        <v>630568</v>
      </c>
      <c r="D45" s="7">
        <v>73360</v>
      </c>
      <c r="E45" s="7">
        <v>557208</v>
      </c>
      <c r="F45" s="7">
        <v>591825</v>
      </c>
      <c r="G45" s="7">
        <v>34617</v>
      </c>
      <c r="H45" s="7">
        <v>-38743</v>
      </c>
      <c r="I45" s="16">
        <v>1436141.8</v>
      </c>
      <c r="J45" s="5">
        <v>16114</v>
      </c>
      <c r="K45" s="5">
        <v>22629</v>
      </c>
      <c r="L45" s="5">
        <v>-39075.240999999995</v>
      </c>
      <c r="M45" s="6">
        <v>1929.04936</v>
      </c>
      <c r="N45" s="6"/>
      <c r="O45" s="6"/>
      <c r="P45" s="6">
        <v>-22961.240999999995</v>
      </c>
    </row>
    <row r="46" spans="1:16" x14ac:dyDescent="0.3">
      <c r="A46">
        <v>2003</v>
      </c>
      <c r="B46" s="13" t="s">
        <v>47</v>
      </c>
      <c r="C46" s="7">
        <v>657939</v>
      </c>
      <c r="D46" s="7">
        <v>69093</v>
      </c>
      <c r="E46" s="7">
        <v>588846</v>
      </c>
      <c r="F46" s="7">
        <v>613063</v>
      </c>
      <c r="G46" s="7">
        <v>24217</v>
      </c>
      <c r="H46" s="7">
        <v>-44876</v>
      </c>
      <c r="I46" s="16">
        <v>1471325.7</v>
      </c>
      <c r="J46" s="5">
        <v>35183.899999999907</v>
      </c>
      <c r="K46" s="5">
        <v>9692.1000000000931</v>
      </c>
      <c r="L46" s="5">
        <v>-40432.829089999999</v>
      </c>
      <c r="M46" s="6">
        <v>16855.2</v>
      </c>
      <c r="N46" s="6"/>
      <c r="O46" s="6"/>
      <c r="P46" s="6">
        <v>-5248.9290900000924</v>
      </c>
    </row>
    <row r="47" spans="1:16" x14ac:dyDescent="0.3">
      <c r="A47">
        <v>2004</v>
      </c>
      <c r="B47" s="13" t="s">
        <v>47</v>
      </c>
      <c r="C47" s="7">
        <v>680842</v>
      </c>
      <c r="D47" s="7">
        <v>66751</v>
      </c>
      <c r="E47" s="7">
        <v>614091</v>
      </c>
      <c r="F47" s="7">
        <v>630318</v>
      </c>
      <c r="G47" s="7">
        <v>16227</v>
      </c>
      <c r="H47" s="7">
        <v>-50524</v>
      </c>
      <c r="I47" s="16">
        <v>1526400.5</v>
      </c>
      <c r="J47" s="5">
        <v>55074.800000000047</v>
      </c>
      <c r="K47" s="5">
        <v>-4550.8000000000466</v>
      </c>
      <c r="L47" s="5">
        <v>-50946.856530000005</v>
      </c>
      <c r="M47" s="6">
        <v>8306.9198299999989</v>
      </c>
      <c r="N47" s="6"/>
      <c r="O47" s="6"/>
      <c r="P47" s="6">
        <v>4127.943470000042</v>
      </c>
    </row>
    <row r="48" spans="1:16" x14ac:dyDescent="0.3">
      <c r="A48">
        <v>2005</v>
      </c>
      <c r="B48" s="13" t="s">
        <v>47</v>
      </c>
      <c r="C48" s="7">
        <v>705620</v>
      </c>
      <c r="D48" s="7">
        <v>67221</v>
      </c>
      <c r="E48" s="7">
        <v>638399</v>
      </c>
      <c r="F48" s="7">
        <v>644642</v>
      </c>
      <c r="G48" s="7">
        <v>6243</v>
      </c>
      <c r="H48" s="7">
        <v>-60978</v>
      </c>
      <c r="I48" s="16">
        <v>1591580.6</v>
      </c>
      <c r="J48" s="5">
        <v>65180.100000000093</v>
      </c>
      <c r="K48" s="5">
        <v>-4202.1000000000931</v>
      </c>
      <c r="L48" s="5">
        <v>-71440.112540000016</v>
      </c>
      <c r="M48" s="6">
        <v>4631.9978700000001</v>
      </c>
      <c r="N48" s="6"/>
      <c r="O48" s="6"/>
      <c r="P48" s="6">
        <v>-6260.0125399999233</v>
      </c>
    </row>
    <row r="49" spans="1:16" x14ac:dyDescent="0.3">
      <c r="A49">
        <v>2006</v>
      </c>
      <c r="B49" s="13" t="s">
        <v>48</v>
      </c>
      <c r="C49" s="7">
        <v>742085</v>
      </c>
      <c r="D49" s="7">
        <v>68880</v>
      </c>
      <c r="E49" s="7">
        <v>673205</v>
      </c>
      <c r="F49" s="7">
        <v>685931</v>
      </c>
      <c r="G49" s="7">
        <v>12726</v>
      </c>
      <c r="H49" s="7">
        <v>-56154</v>
      </c>
      <c r="I49" s="16">
        <v>1657334.2</v>
      </c>
      <c r="J49" s="5">
        <v>65753.59999999986</v>
      </c>
      <c r="K49" s="5">
        <v>-9599.5999999998603</v>
      </c>
      <c r="L49" s="5">
        <v>-58783.44988</v>
      </c>
      <c r="M49" s="6">
        <v>38.49</v>
      </c>
      <c r="N49" s="6"/>
      <c r="O49" s="6"/>
      <c r="P49" s="6">
        <v>6970.1501199998602</v>
      </c>
    </row>
    <row r="50" spans="1:16" x14ac:dyDescent="0.3">
      <c r="A50">
        <v>2007</v>
      </c>
      <c r="B50" s="13" t="s">
        <v>42</v>
      </c>
      <c r="C50" s="7">
        <v>755481</v>
      </c>
      <c r="D50" s="7">
        <v>76671</v>
      </c>
      <c r="E50" s="7">
        <v>678810</v>
      </c>
      <c r="F50" s="7">
        <v>733838</v>
      </c>
      <c r="G50" s="7">
        <v>55028</v>
      </c>
      <c r="H50" s="7">
        <v>-21643</v>
      </c>
      <c r="I50" s="16">
        <v>1677649.8</v>
      </c>
      <c r="J50" s="5">
        <v>20315.600000000093</v>
      </c>
      <c r="K50" s="5">
        <v>1327.3999999999069</v>
      </c>
      <c r="L50" s="5">
        <v>-26206.745119999996</v>
      </c>
      <c r="M50" s="6">
        <v>3500</v>
      </c>
      <c r="N50" s="6"/>
      <c r="O50" s="6"/>
      <c r="P50" s="6">
        <v>-5891.1451199999028</v>
      </c>
    </row>
    <row r="51" spans="1:16" x14ac:dyDescent="0.3">
      <c r="A51">
        <v>2008</v>
      </c>
      <c r="B51" s="13" t="s">
        <v>49</v>
      </c>
      <c r="C51" s="7">
        <v>783371</v>
      </c>
      <c r="D51" s="7">
        <v>80436</v>
      </c>
      <c r="E51" s="7">
        <v>702935</v>
      </c>
      <c r="F51" s="7">
        <v>741382</v>
      </c>
      <c r="G51" s="7">
        <v>38447</v>
      </c>
      <c r="H51" s="7">
        <v>-41989</v>
      </c>
      <c r="I51" s="16">
        <v>1738647</v>
      </c>
      <c r="J51" s="5">
        <v>60997.199999999953</v>
      </c>
      <c r="K51" s="5">
        <v>-19008.199999999953</v>
      </c>
      <c r="L51" s="5">
        <v>-50534.879580000008</v>
      </c>
      <c r="M51" s="6">
        <v>18.73</v>
      </c>
      <c r="N51" s="6">
        <v>-51340.579057591618</v>
      </c>
      <c r="O51" s="6">
        <v>786.96947759161003</v>
      </c>
      <c r="P51" s="6">
        <v>10462.320419999945</v>
      </c>
    </row>
    <row r="52" spans="1:16" x14ac:dyDescent="0.3">
      <c r="A52" s="18">
        <v>2009</v>
      </c>
      <c r="B52" s="13" t="s">
        <v>47</v>
      </c>
      <c r="C52" s="7">
        <v>806150</v>
      </c>
      <c r="D52" s="7">
        <v>69532</v>
      </c>
      <c r="E52" s="7">
        <v>736618</v>
      </c>
      <c r="F52" s="7">
        <v>725378</v>
      </c>
      <c r="G52" s="7">
        <v>-11240</v>
      </c>
      <c r="H52" s="7">
        <v>-80772</v>
      </c>
      <c r="I52" s="16">
        <v>1839232.6</v>
      </c>
      <c r="J52" s="5">
        <v>100585.60000000009</v>
      </c>
      <c r="K52" s="5">
        <v>-19813.600000000093</v>
      </c>
      <c r="L52" s="5">
        <v>-86904.969250000009</v>
      </c>
      <c r="M52" s="6">
        <v>1207.67876</v>
      </c>
      <c r="N52" s="6">
        <v>-88726.70923929906</v>
      </c>
      <c r="O52" s="6">
        <v>614.06122929905064</v>
      </c>
      <c r="P52" s="6">
        <v>13680.630750000084</v>
      </c>
    </row>
    <row r="53" spans="1:16" x14ac:dyDescent="0.3">
      <c r="A53" s="18">
        <v>2010</v>
      </c>
      <c r="B53" s="13" t="s">
        <v>47</v>
      </c>
      <c r="C53" s="7">
        <v>804476</v>
      </c>
      <c r="D53" s="7">
        <v>68926</v>
      </c>
      <c r="E53" s="7">
        <v>735550</v>
      </c>
      <c r="F53" s="7">
        <v>736162</v>
      </c>
      <c r="G53" s="7">
        <v>612</v>
      </c>
      <c r="H53" s="7">
        <v>-68314</v>
      </c>
      <c r="I53" s="16">
        <v>1920615.2</v>
      </c>
      <c r="J53" s="5">
        <v>81382.59999999986</v>
      </c>
      <c r="K53" s="5">
        <v>-13068.59999999986</v>
      </c>
      <c r="L53" s="5">
        <v>-69850.818739999988</v>
      </c>
      <c r="M53" s="6">
        <v>8.4499999999999993</v>
      </c>
      <c r="N53" s="6">
        <v>-68219.69064582861</v>
      </c>
      <c r="O53" s="6">
        <v>-1639.5780941713776</v>
      </c>
      <c r="P53" s="6">
        <v>11531.781259999872</v>
      </c>
    </row>
    <row r="54" spans="1:16" x14ac:dyDescent="0.3">
      <c r="A54" s="18">
        <v>2011</v>
      </c>
      <c r="B54" s="13" t="s">
        <v>50</v>
      </c>
      <c r="C54" s="7">
        <v>810766</v>
      </c>
      <c r="D54" s="7">
        <v>76657</v>
      </c>
      <c r="E54" s="7">
        <v>734109</v>
      </c>
      <c r="F54" s="7">
        <v>751526</v>
      </c>
      <c r="G54" s="7">
        <v>17417</v>
      </c>
      <c r="H54" s="7">
        <v>-59240</v>
      </c>
      <c r="I54" s="16">
        <v>1973433.2</v>
      </c>
      <c r="J54" s="5">
        <v>52818</v>
      </c>
      <c r="K54" s="5">
        <v>6422</v>
      </c>
      <c r="L54" s="5">
        <v>-63858.671669999996</v>
      </c>
      <c r="M54" s="6">
        <v>1525.4</v>
      </c>
      <c r="N54" s="6">
        <v>-63252</v>
      </c>
      <c r="O54" s="6">
        <v>-2132.0716699999962</v>
      </c>
      <c r="P54" s="6">
        <v>-11040.671669999996</v>
      </c>
    </row>
    <row r="55" spans="1:16" x14ac:dyDescent="0.3">
      <c r="A55" s="18">
        <v>2012</v>
      </c>
      <c r="B55" s="13" t="s">
        <v>51</v>
      </c>
      <c r="C55" s="7">
        <v>821764</v>
      </c>
      <c r="D55" s="7">
        <v>83834</v>
      </c>
      <c r="E55" s="7">
        <v>737930</v>
      </c>
      <c r="F55" s="7">
        <v>773920</v>
      </c>
      <c r="G55" s="7">
        <v>35990</v>
      </c>
      <c r="H55" s="7">
        <v>-47844</v>
      </c>
      <c r="I55" s="16">
        <v>2054727.9</v>
      </c>
      <c r="J55" s="5">
        <v>81294.699999999953</v>
      </c>
      <c r="K55" s="5">
        <v>-33450.699999999953</v>
      </c>
      <c r="L55" s="5">
        <v>-65491</v>
      </c>
      <c r="M55" s="6">
        <v>7875</v>
      </c>
      <c r="N55" s="6">
        <v>-50115</v>
      </c>
      <c r="O55" s="6">
        <v>-23251</v>
      </c>
      <c r="P55" s="6">
        <v>15803.699999999953</v>
      </c>
    </row>
    <row r="56" spans="1:16" x14ac:dyDescent="0.3">
      <c r="A56" s="18">
        <v>2013</v>
      </c>
      <c r="B56" s="13" t="s">
        <v>52</v>
      </c>
      <c r="C56" s="7">
        <v>821721</v>
      </c>
      <c r="D56" s="7">
        <v>77887</v>
      </c>
      <c r="E56" s="16">
        <v>743834</v>
      </c>
      <c r="F56" s="7">
        <v>775689</v>
      </c>
      <c r="G56" s="16">
        <v>31855</v>
      </c>
      <c r="H56" s="16">
        <v>-46032</v>
      </c>
      <c r="I56" s="16">
        <v>2136199.6</v>
      </c>
      <c r="J56" s="5">
        <v>81471.700000000186</v>
      </c>
      <c r="K56" s="5">
        <v>-35439.700000000186</v>
      </c>
      <c r="L56" s="19">
        <v>-77252</v>
      </c>
      <c r="M56" s="5">
        <v>1877.1499999999999</v>
      </c>
      <c r="N56" s="5">
        <v>-73248</v>
      </c>
      <c r="O56" s="6">
        <v>-5881.15</v>
      </c>
      <c r="P56" s="5">
        <v>4219.7000000001863</v>
      </c>
    </row>
    <row r="57" spans="1:16" x14ac:dyDescent="0.3">
      <c r="A57" s="18">
        <v>2014</v>
      </c>
      <c r="B57" s="13" t="s">
        <v>53</v>
      </c>
      <c r="C57" s="7">
        <v>827625</v>
      </c>
      <c r="D57" s="7">
        <v>74540</v>
      </c>
      <c r="E57" s="16">
        <v>753085</v>
      </c>
      <c r="F57" s="7">
        <v>779545</v>
      </c>
      <c r="G57" s="16">
        <v>26460</v>
      </c>
      <c r="H57" s="16">
        <v>-48080</v>
      </c>
      <c r="I57" s="16">
        <v>2202969.2999999998</v>
      </c>
      <c r="J57" s="5">
        <v>66769.699999999721</v>
      </c>
      <c r="K57" s="5">
        <v>-18689.699999999721</v>
      </c>
      <c r="L57" s="19">
        <v>-66191</v>
      </c>
      <c r="M57" s="5">
        <v>3328</v>
      </c>
      <c r="N57" s="5">
        <v>-70131</v>
      </c>
      <c r="O57" s="6">
        <v>612</v>
      </c>
      <c r="P57" s="5">
        <v>578.6999999997206</v>
      </c>
    </row>
    <row r="58" spans="1:16" x14ac:dyDescent="0.3">
      <c r="A58" s="18">
        <v>2015</v>
      </c>
      <c r="B58" s="13" t="s">
        <v>54</v>
      </c>
      <c r="C58" s="7">
        <v>832927</v>
      </c>
      <c r="D58" s="7">
        <v>68093</v>
      </c>
      <c r="E58" s="16">
        <v>764834</v>
      </c>
      <c r="F58" s="7">
        <v>790679</v>
      </c>
      <c r="G58" s="16">
        <v>25845</v>
      </c>
      <c r="H58" s="16">
        <v>-42248</v>
      </c>
      <c r="I58" s="16">
        <v>2239381</v>
      </c>
      <c r="J58" s="5">
        <v>36411.700000000186</v>
      </c>
      <c r="K58" s="5">
        <v>5836.2999999998137</v>
      </c>
      <c r="L58" s="19">
        <v>-50662</v>
      </c>
      <c r="M58" s="5">
        <v>6560</v>
      </c>
      <c r="N58" s="5">
        <v>-52008</v>
      </c>
      <c r="O58" s="6">
        <v>-5214</v>
      </c>
      <c r="P58" s="5">
        <v>-14250.299999999814</v>
      </c>
    </row>
    <row r="59" spans="1:16" x14ac:dyDescent="0.3">
      <c r="A59" s="18">
        <v>2016</v>
      </c>
      <c r="B59" s="13" t="s">
        <v>55</v>
      </c>
      <c r="C59" s="7">
        <v>832265</v>
      </c>
      <c r="D59" s="7">
        <v>66388</v>
      </c>
      <c r="E59" s="16">
        <v>765877</v>
      </c>
      <c r="F59" s="7">
        <v>791500</v>
      </c>
      <c r="G59" s="16">
        <v>25623</v>
      </c>
      <c r="H59" s="16">
        <v>-40765</v>
      </c>
      <c r="I59" s="16">
        <v>2285667.2999999998</v>
      </c>
      <c r="J59" s="5">
        <v>46286.299999999814</v>
      </c>
      <c r="K59" s="5">
        <v>-5521.2999999998137</v>
      </c>
      <c r="L59" s="19">
        <v>-43222</v>
      </c>
      <c r="M59" s="5">
        <v>883</v>
      </c>
      <c r="N59" s="5">
        <v>-45119</v>
      </c>
      <c r="O59" s="6">
        <v>1014</v>
      </c>
      <c r="P59" s="5">
        <v>3064.2999999998137</v>
      </c>
    </row>
    <row r="60" spans="1:16" x14ac:dyDescent="0.3">
      <c r="A60" s="18">
        <v>2017</v>
      </c>
      <c r="B60" s="13" t="s">
        <v>56</v>
      </c>
      <c r="C60" s="7">
        <v>846821</v>
      </c>
      <c r="D60" s="7">
        <v>65458</v>
      </c>
      <c r="E60" s="16">
        <v>781363</v>
      </c>
      <c r="F60" s="7">
        <v>804811</v>
      </c>
      <c r="G60" s="16">
        <v>23448</v>
      </c>
      <c r="H60" s="16">
        <v>-42010</v>
      </c>
      <c r="I60" s="16">
        <v>2329857.2999999998</v>
      </c>
      <c r="J60" s="5">
        <v>44190</v>
      </c>
      <c r="K60" s="5">
        <v>-2180</v>
      </c>
      <c r="L60" s="19">
        <v>-59057</v>
      </c>
      <c r="M60" s="5">
        <v>58</v>
      </c>
      <c r="N60" s="5">
        <v>-50711</v>
      </c>
      <c r="O60" s="6">
        <v>-8404</v>
      </c>
      <c r="P60" s="5">
        <v>-14867</v>
      </c>
    </row>
    <row r="61" spans="1:16" x14ac:dyDescent="0.3">
      <c r="A61" s="18">
        <v>2018</v>
      </c>
      <c r="B61" s="13" t="s">
        <v>57</v>
      </c>
      <c r="C61" s="7">
        <v>857245</v>
      </c>
      <c r="D61" s="7">
        <v>64596</v>
      </c>
      <c r="E61" s="16">
        <v>792649</v>
      </c>
      <c r="F61" s="7">
        <v>818892</v>
      </c>
      <c r="G61" s="16">
        <v>26243</v>
      </c>
      <c r="H61" s="16">
        <v>-38353</v>
      </c>
      <c r="I61" s="16">
        <v>2381509.4</v>
      </c>
      <c r="J61" s="5">
        <v>51652.100000000093</v>
      </c>
      <c r="K61" s="5">
        <v>-13299.100000000093</v>
      </c>
      <c r="L61" s="19">
        <v>-39029</v>
      </c>
      <c r="M61" s="5">
        <v>1</v>
      </c>
      <c r="N61" s="5">
        <v>-41107</v>
      </c>
      <c r="O61" s="5">
        <v>2077</v>
      </c>
      <c r="P61" s="5">
        <v>12623.100000000093</v>
      </c>
    </row>
    <row r="62" spans="1:16" x14ac:dyDescent="0.3">
      <c r="A62" s="18">
        <v>2019</v>
      </c>
      <c r="B62" s="13" t="s">
        <v>58</v>
      </c>
      <c r="C62" s="7">
        <v>870864</v>
      </c>
      <c r="D62" s="7">
        <v>60400</v>
      </c>
      <c r="E62" s="16">
        <v>810464</v>
      </c>
      <c r="F62" s="7">
        <v>843781</v>
      </c>
      <c r="G62" s="16">
        <v>33317</v>
      </c>
      <c r="H62" s="16">
        <v>-27083</v>
      </c>
      <c r="I62" s="7">
        <v>2410004</v>
      </c>
      <c r="J62" s="5">
        <v>28494.600000000093</v>
      </c>
      <c r="K62" s="5">
        <v>-1411.6000000000931</v>
      </c>
      <c r="L62" s="19">
        <v>-34130</v>
      </c>
      <c r="M62" s="5">
        <v>0</v>
      </c>
      <c r="N62" s="5">
        <v>-39378</v>
      </c>
      <c r="O62" s="5">
        <v>5248</v>
      </c>
      <c r="P62" s="5">
        <v>-5635.3999999999069</v>
      </c>
    </row>
    <row r="63" spans="1:16" x14ac:dyDescent="0.3">
      <c r="A63" s="18">
        <v>2020</v>
      </c>
      <c r="B63" s="13" t="s">
        <v>58</v>
      </c>
      <c r="C63" s="7">
        <v>946661</v>
      </c>
      <c r="D63" s="7">
        <v>57309</v>
      </c>
      <c r="E63" s="16">
        <v>889352</v>
      </c>
      <c r="F63" s="7">
        <v>786278</v>
      </c>
      <c r="G63" s="16">
        <v>-103074</v>
      </c>
      <c r="H63" s="16">
        <v>-160383</v>
      </c>
      <c r="I63" s="7">
        <v>2572727.2999999998</v>
      </c>
      <c r="J63" s="5">
        <v>162723.29999999981</v>
      </c>
      <c r="K63" s="5">
        <v>-2340.2999999998137</v>
      </c>
      <c r="L63" s="19">
        <v>-155798</v>
      </c>
      <c r="M63" s="5">
        <v>0</v>
      </c>
      <c r="N63" s="5">
        <v>-156708</v>
      </c>
      <c r="O63" s="5">
        <v>910</v>
      </c>
      <c r="P63" s="5">
        <v>6925.2999999998137</v>
      </c>
    </row>
    <row r="64" spans="1:16" x14ac:dyDescent="0.3">
      <c r="A64" s="18">
        <v>2021</v>
      </c>
      <c r="B64" s="13" t="s">
        <v>105</v>
      </c>
      <c r="C64" s="7">
        <v>1024610</v>
      </c>
      <c r="D64" s="7">
        <v>63693</v>
      </c>
      <c r="E64" s="16">
        <v>960917</v>
      </c>
      <c r="F64" s="7">
        <v>863400</v>
      </c>
      <c r="G64" s="16">
        <v>-97517</v>
      </c>
      <c r="H64" s="16">
        <v>-161210</v>
      </c>
      <c r="I64" s="7">
        <v>2678098</v>
      </c>
      <c r="J64" s="5">
        <v>105370.70000000019</v>
      </c>
      <c r="K64" s="5">
        <v>55839.299999999814</v>
      </c>
      <c r="L64" s="19">
        <v>-92362</v>
      </c>
      <c r="M64" s="5">
        <v>5</v>
      </c>
      <c r="N64" s="5">
        <v>-109022</v>
      </c>
      <c r="O64" s="5">
        <v>16655</v>
      </c>
      <c r="P64" s="5">
        <v>13008.700000000186</v>
      </c>
    </row>
    <row r="65" spans="1:16" x14ac:dyDescent="0.3">
      <c r="A65" s="18">
        <v>2022</v>
      </c>
      <c r="B65" s="13" t="s">
        <v>108</v>
      </c>
      <c r="C65" s="7">
        <v>1083330</v>
      </c>
      <c r="D65" s="7">
        <v>83206</v>
      </c>
      <c r="E65" s="16">
        <v>1000124</v>
      </c>
      <c r="F65" s="7">
        <v>931430</v>
      </c>
      <c r="G65" s="16">
        <v>-68694</v>
      </c>
      <c r="H65" s="16">
        <v>-151900</v>
      </c>
      <c r="I65" s="7">
        <v>2762464</v>
      </c>
      <c r="J65" s="5">
        <v>84366</v>
      </c>
      <c r="K65" s="5">
        <v>67534</v>
      </c>
      <c r="L65" s="19">
        <v>-53998</v>
      </c>
      <c r="M65" s="5">
        <v>-4250</v>
      </c>
      <c r="N65" s="5">
        <v>-63891</v>
      </c>
      <c r="O65" s="5">
        <v>14143</v>
      </c>
      <c r="P65" s="5">
        <v>30368</v>
      </c>
    </row>
    <row r="66" spans="1:16" x14ac:dyDescent="0.3">
      <c r="A66" s="20" t="s">
        <v>59</v>
      </c>
      <c r="C66" s="10">
        <f t="shared" ref="C66:H66" si="0">SUM(C3:C34)</f>
        <v>3182061.3286783351</v>
      </c>
      <c r="D66" s="10">
        <f t="shared" si="0"/>
        <v>515092.09677885834</v>
      </c>
      <c r="E66" s="10">
        <f t="shared" si="0"/>
        <v>2666969.2318994766</v>
      </c>
      <c r="F66" s="10">
        <f t="shared" si="0"/>
        <v>2496494.6436963854</v>
      </c>
      <c r="G66" s="10">
        <f t="shared" si="0"/>
        <v>-170474.58820309152</v>
      </c>
      <c r="H66" s="10">
        <f t="shared" si="0"/>
        <v>-685566.68498194986</v>
      </c>
      <c r="I66" s="21">
        <f>I34-I12</f>
        <v>763204.89999999991</v>
      </c>
      <c r="J66" s="10"/>
      <c r="K66" s="10">
        <f>-(I66+H66)</f>
        <v>-77638.215018050047</v>
      </c>
      <c r="L66" s="10"/>
      <c r="M66" s="10"/>
      <c r="N66" s="10"/>
      <c r="O66" s="10"/>
      <c r="P66" s="10"/>
    </row>
    <row r="67" spans="1:16" x14ac:dyDescent="0.3">
      <c r="A67" s="20" t="s">
        <v>109</v>
      </c>
      <c r="C67" s="10">
        <f>SUM(C35:C65)</f>
        <v>22421098</v>
      </c>
      <c r="D67" s="10">
        <f t="shared" ref="D67:H67" si="1">SUM(D35:D65)</f>
        <v>2430337</v>
      </c>
      <c r="E67" s="10">
        <f t="shared" si="1"/>
        <v>19990761</v>
      </c>
      <c r="F67" s="10">
        <f t="shared" si="1"/>
        <v>20545874</v>
      </c>
      <c r="G67" s="10">
        <f t="shared" si="1"/>
        <v>555113</v>
      </c>
      <c r="H67" s="10">
        <f t="shared" si="1"/>
        <v>-1875224</v>
      </c>
      <c r="I67" s="21">
        <f>I65-I34</f>
        <v>1987568.3</v>
      </c>
      <c r="J67" s="10"/>
      <c r="K67" s="10">
        <f t="shared" ref="K67:K68" si="2">-(I67+H67)</f>
        <v>-112344.30000000005</v>
      </c>
      <c r="L67" s="10"/>
      <c r="M67" s="10"/>
      <c r="N67" s="10"/>
      <c r="O67" s="10"/>
      <c r="P67" s="10"/>
    </row>
    <row r="68" spans="1:16" x14ac:dyDescent="0.3">
      <c r="A68" s="20" t="s">
        <v>110</v>
      </c>
      <c r="C68" s="10">
        <f t="shared" ref="C68:I68" si="3">C66+C67</f>
        <v>25603159.328678336</v>
      </c>
      <c r="D68" s="10">
        <f t="shared" si="3"/>
        <v>2945429.0967788585</v>
      </c>
      <c r="E68" s="10">
        <f t="shared" si="3"/>
        <v>22657730.231899478</v>
      </c>
      <c r="F68" s="10">
        <f t="shared" si="3"/>
        <v>23042368.643696386</v>
      </c>
      <c r="G68" s="10">
        <f t="shared" si="3"/>
        <v>384638.41179690848</v>
      </c>
      <c r="H68" s="10">
        <f t="shared" si="3"/>
        <v>-2560790.6849819496</v>
      </c>
      <c r="I68" s="21">
        <f t="shared" si="3"/>
        <v>2750773.2</v>
      </c>
      <c r="J68" s="10"/>
      <c r="K68" s="10">
        <f t="shared" si="2"/>
        <v>-189982.51501805056</v>
      </c>
      <c r="L68" s="10"/>
      <c r="M68" s="10"/>
      <c r="N68" s="10"/>
      <c r="O68" s="10"/>
      <c r="P68" s="10"/>
    </row>
    <row r="69" spans="1:16" x14ac:dyDescent="0.3">
      <c r="H69" s="7"/>
      <c r="I69" s="16"/>
      <c r="J69" s="16"/>
      <c r="K69" s="16"/>
      <c r="L69" s="7"/>
      <c r="M69" s="7"/>
      <c r="N69" s="7"/>
      <c r="O69" s="7"/>
      <c r="P69" s="7"/>
    </row>
    <row r="70" spans="1:16" x14ac:dyDescent="0.3">
      <c r="E70" s="7"/>
      <c r="F70" s="22"/>
      <c r="G70" s="7"/>
      <c r="H70" s="7"/>
      <c r="I70" s="7"/>
      <c r="K70" s="7"/>
    </row>
  </sheetData>
  <conditionalFormatting sqref="G3:G29">
    <cfRule type="cellIs" dxfId="10" priority="19" stopIfTrue="1" operator="lessThan">
      <formula>0</formula>
    </cfRule>
  </conditionalFormatting>
  <conditionalFormatting sqref="G59">
    <cfRule type="cellIs" dxfId="9" priority="7" stopIfTrue="1" operator="lessThan">
      <formula>0</formula>
    </cfRule>
  </conditionalFormatting>
  <conditionalFormatting sqref="G60">
    <cfRule type="cellIs" dxfId="8" priority="6" stopIfTrue="1" operator="lessThan">
      <formula>0</formula>
    </cfRule>
  </conditionalFormatting>
  <conditionalFormatting sqref="G61:G62">
    <cfRule type="cellIs" dxfId="7" priority="5" stopIfTrue="1" operator="lessThan">
      <formula>0</formula>
    </cfRule>
  </conditionalFormatting>
  <conditionalFormatting sqref="G63">
    <cfRule type="cellIs" dxfId="6" priority="4" stopIfTrue="1" operator="lessThan">
      <formula>0</formula>
    </cfRule>
  </conditionalFormatting>
  <conditionalFormatting sqref="G64">
    <cfRule type="cellIs" dxfId="5" priority="3" stopIfTrue="1" operator="lessThan">
      <formula>0</formula>
    </cfRule>
  </conditionalFormatting>
  <conditionalFormatting sqref="G65">
    <cfRule type="cellIs" dxfId="4" priority="1" stopIfTrue="1" operator="lessThan">
      <formula>0</formula>
    </cfRule>
  </conditionalFormatting>
  <conditionalFormatting sqref="G30:G55">
    <cfRule type="cellIs" dxfId="3" priority="11" stopIfTrue="1" operator="lessThan">
      <formula>0</formula>
    </cfRule>
  </conditionalFormatting>
  <conditionalFormatting sqref="G56">
    <cfRule type="cellIs" dxfId="2" priority="10" stopIfTrue="1" operator="lessThan">
      <formula>0</formula>
    </cfRule>
  </conditionalFormatting>
  <conditionalFormatting sqref="G57">
    <cfRule type="cellIs" dxfId="1" priority="9" stopIfTrue="1" operator="lessThan">
      <formula>0</formula>
    </cfRule>
  </conditionalFormatting>
  <conditionalFormatting sqref="G58">
    <cfRule type="cellIs" dxfId="0" priority="8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pane xSplit="2" ySplit="1" topLeftCell="C54" activePane="bottomRight" state="frozen"/>
      <selection pane="topRight" activeCell="C1" sqref="C1"/>
      <selection pane="bottomLeft" activeCell="A2" sqref="A2"/>
      <selection pane="bottomRight" activeCell="F63" sqref="F63"/>
    </sheetView>
  </sheetViews>
  <sheetFormatPr defaultRowHeight="14.4" x14ac:dyDescent="0.3"/>
  <cols>
    <col min="1" max="1" width="5" bestFit="1" customWidth="1"/>
    <col min="2" max="2" width="22" bestFit="1" customWidth="1"/>
    <col min="3" max="3" width="17.6640625" bestFit="1" customWidth="1"/>
    <col min="4" max="4" width="10.33203125" customWidth="1"/>
    <col min="11" max="12" width="10.33203125" customWidth="1"/>
  </cols>
  <sheetData>
    <row r="1" spans="1:12" ht="43.2" x14ac:dyDescent="0.3">
      <c r="A1" t="s">
        <v>60</v>
      </c>
      <c r="B1" t="s">
        <v>0</v>
      </c>
      <c r="C1" s="1" t="s">
        <v>61</v>
      </c>
      <c r="D1" s="1" t="s">
        <v>62</v>
      </c>
      <c r="E1" s="1" t="s">
        <v>63</v>
      </c>
      <c r="F1" s="1" t="s">
        <v>64</v>
      </c>
      <c r="G1" s="23" t="s">
        <v>2</v>
      </c>
      <c r="H1" s="23" t="s">
        <v>65</v>
      </c>
      <c r="I1" s="23" t="s">
        <v>66</v>
      </c>
      <c r="J1" s="1" t="s">
        <v>10</v>
      </c>
      <c r="K1" s="23" t="s">
        <v>12</v>
      </c>
      <c r="L1" s="23" t="s">
        <v>67</v>
      </c>
    </row>
    <row r="2" spans="1:12" x14ac:dyDescent="0.3">
      <c r="A2">
        <v>1959</v>
      </c>
      <c r="B2" t="s">
        <v>68</v>
      </c>
      <c r="C2" s="7">
        <v>4056</v>
      </c>
      <c r="E2" s="22"/>
      <c r="J2" s="22"/>
      <c r="K2" s="6"/>
      <c r="L2" s="6"/>
    </row>
    <row r="3" spans="1:12" x14ac:dyDescent="0.3">
      <c r="A3" s="24">
        <v>1960</v>
      </c>
      <c r="B3" t="s">
        <v>16</v>
      </c>
      <c r="C3" s="7">
        <v>4214.3</v>
      </c>
      <c r="D3" s="7">
        <v>158.30000000000018</v>
      </c>
      <c r="E3" s="7">
        <v>113.10406090059769</v>
      </c>
      <c r="F3" s="7">
        <v>45.195939099402494</v>
      </c>
      <c r="G3" s="7">
        <v>186.44094057130462</v>
      </c>
      <c r="H3" s="25">
        <v>0.71449185660516457</v>
      </c>
      <c r="I3" s="25">
        <v>0.28550814339483538</v>
      </c>
      <c r="J3" s="7"/>
      <c r="K3" s="6"/>
      <c r="L3" s="6"/>
    </row>
    <row r="4" spans="1:12" x14ac:dyDescent="0.3">
      <c r="A4" s="24">
        <v>1961</v>
      </c>
      <c r="B4" t="s">
        <v>17</v>
      </c>
      <c r="C4" s="7">
        <v>4485.5</v>
      </c>
      <c r="D4" s="7">
        <v>271.19999999999982</v>
      </c>
      <c r="E4" s="7">
        <v>110.00531950606046</v>
      </c>
      <c r="F4" s="7">
        <v>161.19468049393936</v>
      </c>
      <c r="G4" s="7">
        <v>193.67133715855744</v>
      </c>
      <c r="H4" s="25">
        <v>0.40562433446187512</v>
      </c>
      <c r="I4" s="25">
        <v>0.59437566553812493</v>
      </c>
      <c r="J4" s="7"/>
      <c r="K4" s="6"/>
      <c r="L4" s="6"/>
    </row>
    <row r="5" spans="1:12" x14ac:dyDescent="0.3">
      <c r="A5" s="24">
        <v>1962</v>
      </c>
      <c r="B5" t="s">
        <v>17</v>
      </c>
      <c r="C5" s="7">
        <v>4866.3999999999996</v>
      </c>
      <c r="D5" s="7">
        <v>380.89999999999964</v>
      </c>
      <c r="E5" s="7">
        <v>155.96998352502487</v>
      </c>
      <c r="F5" s="7">
        <v>224.93001647497476</v>
      </c>
      <c r="G5" s="7">
        <v>208.64858723215255</v>
      </c>
      <c r="H5" s="25">
        <v>0.40947750991080339</v>
      </c>
      <c r="I5" s="25">
        <v>0.59052249008919655</v>
      </c>
      <c r="J5" s="7"/>
      <c r="K5" s="6"/>
      <c r="L5" s="6"/>
    </row>
    <row r="6" spans="1:12" x14ac:dyDescent="0.3">
      <c r="A6" s="24">
        <v>1963</v>
      </c>
      <c r="B6" t="s">
        <v>18</v>
      </c>
      <c r="C6" s="7">
        <v>5235.1000000000004</v>
      </c>
      <c r="D6" s="7">
        <v>368.70000000000073</v>
      </c>
      <c r="E6" s="7">
        <v>203.48401824125722</v>
      </c>
      <c r="F6" s="7">
        <v>165.21598175874351</v>
      </c>
      <c r="G6" s="7">
        <v>217.42835451667381</v>
      </c>
      <c r="H6" s="25">
        <v>0.55189589975930786</v>
      </c>
      <c r="I6" s="25">
        <v>0.44810410024069214</v>
      </c>
      <c r="J6" s="7"/>
      <c r="K6" s="6"/>
      <c r="L6" s="6"/>
    </row>
    <row r="7" spans="1:12" x14ac:dyDescent="0.3">
      <c r="A7" s="24">
        <v>1964</v>
      </c>
      <c r="B7" t="s">
        <v>19</v>
      </c>
      <c r="C7" s="7">
        <v>5736.1</v>
      </c>
      <c r="D7" s="7">
        <v>501</v>
      </c>
      <c r="E7" s="7">
        <v>154.42061282775649</v>
      </c>
      <c r="F7" s="7">
        <v>346.57938717224351</v>
      </c>
      <c r="G7" s="7">
        <v>224.65875110392662</v>
      </c>
      <c r="H7" s="25">
        <v>0.30822477610330634</v>
      </c>
      <c r="I7" s="25">
        <v>0.69177522389669366</v>
      </c>
      <c r="J7" s="7"/>
      <c r="K7" s="6"/>
      <c r="L7" s="6"/>
    </row>
    <row r="8" spans="1:12" x14ac:dyDescent="0.3">
      <c r="A8" s="24">
        <v>1965</v>
      </c>
      <c r="B8" t="s">
        <v>19</v>
      </c>
      <c r="C8" s="7">
        <v>6434.2</v>
      </c>
      <c r="D8" s="7">
        <v>698.09999999999945</v>
      </c>
      <c r="E8" s="7">
        <v>774.68534863422974</v>
      </c>
      <c r="F8" s="7">
        <v>-76.585348634230286</v>
      </c>
      <c r="G8" s="7">
        <v>249.44868226022197</v>
      </c>
      <c r="H8" s="25">
        <v>1.109705412740625</v>
      </c>
      <c r="I8" s="25">
        <v>-0.10970541274062505</v>
      </c>
      <c r="J8" s="7"/>
      <c r="K8" s="6"/>
      <c r="L8" s="6"/>
    </row>
    <row r="9" spans="1:12" x14ac:dyDescent="0.3">
      <c r="A9" s="24">
        <v>1966</v>
      </c>
      <c r="B9" s="20" t="s">
        <v>69</v>
      </c>
      <c r="C9" s="7">
        <v>8159.5</v>
      </c>
      <c r="D9" s="7">
        <v>1725.3000000000002</v>
      </c>
      <c r="E9" s="7">
        <v>827.88040924044708</v>
      </c>
      <c r="F9" s="7">
        <v>897.4195907595531</v>
      </c>
      <c r="G9" s="7">
        <v>316.07162224276573</v>
      </c>
      <c r="H9" s="25">
        <v>0.47984722033295485</v>
      </c>
      <c r="I9" s="25">
        <v>0.52015277966704521</v>
      </c>
      <c r="J9" s="7"/>
      <c r="K9" s="6"/>
      <c r="L9" s="6"/>
    </row>
    <row r="10" spans="1:12" x14ac:dyDescent="0.3">
      <c r="A10" s="24">
        <v>1967</v>
      </c>
      <c r="B10" t="s">
        <v>19</v>
      </c>
      <c r="C10" s="7">
        <v>8939.7000000000007</v>
      </c>
      <c r="D10" s="7">
        <v>780.20000000000073</v>
      </c>
      <c r="E10" s="7">
        <v>539.18100264942314</v>
      </c>
      <c r="F10" s="7">
        <v>241.01899735057759</v>
      </c>
      <c r="G10" s="7">
        <v>390.44141571165181</v>
      </c>
      <c r="H10" s="25">
        <v>0.69108049557731688</v>
      </c>
      <c r="I10" s="25">
        <v>0.30891950442268312</v>
      </c>
      <c r="J10" s="7"/>
      <c r="K10" s="6"/>
      <c r="L10" s="6"/>
    </row>
    <row r="11" spans="1:12" x14ac:dyDescent="0.3">
      <c r="A11" s="24">
        <v>1968</v>
      </c>
      <c r="B11" t="s">
        <v>20</v>
      </c>
      <c r="C11" s="7">
        <v>10405.1</v>
      </c>
      <c r="D11" s="7">
        <v>1465.3999999999996</v>
      </c>
      <c r="E11" s="7">
        <v>727.68777081708686</v>
      </c>
      <c r="F11" s="7">
        <v>737.71222918291278</v>
      </c>
      <c r="G11" s="7">
        <v>428.65922624427378</v>
      </c>
      <c r="H11" s="25">
        <v>0.49657961704455239</v>
      </c>
      <c r="I11" s="25">
        <v>0.50342038295544767</v>
      </c>
      <c r="J11" s="7"/>
      <c r="K11" s="6"/>
      <c r="L11" s="6"/>
    </row>
    <row r="12" spans="1:12" x14ac:dyDescent="0.3">
      <c r="A12" s="24">
        <v>1969</v>
      </c>
      <c r="B12" t="s">
        <v>21</v>
      </c>
      <c r="C12" s="7">
        <v>11690.8</v>
      </c>
      <c r="D12" s="7">
        <v>1285.6999999999989</v>
      </c>
      <c r="E12" s="7">
        <v>899.66791821388506</v>
      </c>
      <c r="F12" s="7">
        <v>386.03208178611385</v>
      </c>
      <c r="G12" s="7">
        <v>494.24925242863856</v>
      </c>
      <c r="H12" s="25">
        <v>0.69974948916067969</v>
      </c>
      <c r="I12" s="25">
        <v>0.30025051083932036</v>
      </c>
      <c r="J12" s="7"/>
      <c r="K12" s="6"/>
      <c r="L12" s="6"/>
    </row>
    <row r="13" spans="1:12" x14ac:dyDescent="0.3">
      <c r="A13" s="24">
        <v>1970</v>
      </c>
      <c r="B13" s="13" t="s">
        <v>22</v>
      </c>
      <c r="C13" s="7">
        <v>13430.8</v>
      </c>
      <c r="D13" s="7">
        <v>1740</v>
      </c>
      <c r="E13" s="7">
        <v>1143.9520314832116</v>
      </c>
      <c r="F13" s="7">
        <v>596.04796851678839</v>
      </c>
      <c r="G13" s="7">
        <v>574.30007178750895</v>
      </c>
      <c r="H13" s="25">
        <v>0.65744369625471932</v>
      </c>
      <c r="I13" s="25">
        <v>0.34255630374528068</v>
      </c>
      <c r="J13" s="7"/>
      <c r="K13" s="6"/>
      <c r="L13" s="6"/>
    </row>
    <row r="14" spans="1:12" x14ac:dyDescent="0.3">
      <c r="A14" s="24">
        <v>1971</v>
      </c>
      <c r="B14" s="13" t="s">
        <v>23</v>
      </c>
      <c r="C14" s="7">
        <v>16445.8</v>
      </c>
      <c r="D14" s="7">
        <v>3015</v>
      </c>
      <c r="E14" s="7">
        <v>1824.6422244831556</v>
      </c>
      <c r="F14" s="7">
        <v>1190.3577755168444</v>
      </c>
      <c r="G14" s="7">
        <v>717.87508973438628</v>
      </c>
      <c r="H14" s="25">
        <v>0.60518813415693384</v>
      </c>
      <c r="I14" s="25">
        <v>0.39481186584306616</v>
      </c>
      <c r="J14" s="7"/>
      <c r="K14" s="6"/>
      <c r="L14" s="6"/>
    </row>
    <row r="15" spans="1:12" x14ac:dyDescent="0.3">
      <c r="A15" s="24">
        <v>1972</v>
      </c>
      <c r="B15" s="13" t="s">
        <v>24</v>
      </c>
      <c r="C15" s="7">
        <v>20473.900000000001</v>
      </c>
      <c r="D15" s="7">
        <v>4028.1000000000022</v>
      </c>
      <c r="E15" s="7">
        <v>2894.224462497481</v>
      </c>
      <c r="F15" s="7">
        <v>1133.8755375025212</v>
      </c>
      <c r="G15" s="7">
        <v>884.69066814029043</v>
      </c>
      <c r="H15" s="25">
        <v>0.71850859276022927</v>
      </c>
      <c r="I15" s="25">
        <v>0.28149140723977073</v>
      </c>
      <c r="J15" s="7"/>
      <c r="K15" s="6"/>
      <c r="L15" s="6"/>
    </row>
    <row r="16" spans="1:12" x14ac:dyDescent="0.3">
      <c r="A16" s="24">
        <v>1973</v>
      </c>
      <c r="B16" s="13" t="s">
        <v>70</v>
      </c>
      <c r="C16" s="7">
        <v>26242.9</v>
      </c>
      <c r="D16" s="7">
        <v>5769</v>
      </c>
      <c r="E16" s="7">
        <v>3240.7670417865302</v>
      </c>
      <c r="F16" s="7">
        <v>2528.2329582134698</v>
      </c>
      <c r="G16" s="7">
        <v>1171.8407040340448</v>
      </c>
      <c r="H16" s="25">
        <v>0.56175542412663027</v>
      </c>
      <c r="I16" s="25">
        <v>0.43824457587336968</v>
      </c>
      <c r="J16" s="7"/>
      <c r="K16" s="6"/>
      <c r="L16" s="6"/>
    </row>
    <row r="17" spans="1:12" x14ac:dyDescent="0.3">
      <c r="A17" s="24">
        <v>1974</v>
      </c>
      <c r="B17" s="13" t="s">
        <v>26</v>
      </c>
      <c r="C17" s="7">
        <v>32941.5</v>
      </c>
      <c r="D17" s="7">
        <v>6698.5999999999985</v>
      </c>
      <c r="E17" s="7">
        <v>4021.1334163107422</v>
      </c>
      <c r="F17" s="7">
        <v>2677.4665836892564</v>
      </c>
      <c r="G17" s="7">
        <v>1756.9863707024331</v>
      </c>
      <c r="H17" s="25">
        <v>0.60029460130635404</v>
      </c>
      <c r="I17" s="25">
        <v>0.39970539869364596</v>
      </c>
      <c r="J17" s="7"/>
      <c r="K17" s="6"/>
      <c r="L17" s="6"/>
    </row>
    <row r="18" spans="1:12" x14ac:dyDescent="0.3">
      <c r="A18" s="24">
        <v>1975</v>
      </c>
      <c r="B18" s="13" t="s">
        <v>19</v>
      </c>
      <c r="C18" s="7">
        <v>42618.5</v>
      </c>
      <c r="D18" s="7">
        <v>9677</v>
      </c>
      <c r="E18" s="7">
        <v>7558.3467181746346</v>
      </c>
      <c r="F18" s="7">
        <v>2118.6532818253654</v>
      </c>
      <c r="G18" s="7">
        <v>2574.0211850620008</v>
      </c>
      <c r="H18" s="25">
        <v>0.78106300694167974</v>
      </c>
      <c r="I18" s="25">
        <v>0.21893699305832029</v>
      </c>
      <c r="J18" s="7"/>
      <c r="K18" s="6"/>
      <c r="L18" s="6"/>
    </row>
    <row r="19" spans="1:12" x14ac:dyDescent="0.3">
      <c r="A19" s="24">
        <v>1976</v>
      </c>
      <c r="B19" s="13" t="s">
        <v>27</v>
      </c>
      <c r="C19" s="7">
        <v>53193</v>
      </c>
      <c r="D19" s="7">
        <v>10574.5</v>
      </c>
      <c r="E19" s="7">
        <v>7276.3612512717737</v>
      </c>
      <c r="F19" s="7">
        <v>3298.1387487282263</v>
      </c>
      <c r="G19" s="7">
        <v>3657.5477593517435</v>
      </c>
      <c r="H19" s="25">
        <v>0.68810452042855674</v>
      </c>
      <c r="I19" s="25">
        <v>0.3118954795714432</v>
      </c>
      <c r="J19" s="7">
        <v>7512.8985110547601</v>
      </c>
      <c r="K19" s="6">
        <v>7677.6482618643067</v>
      </c>
      <c r="L19" s="26">
        <v>0.97854163863850396</v>
      </c>
    </row>
    <row r="20" spans="1:12" x14ac:dyDescent="0.3">
      <c r="A20" s="24">
        <v>1977</v>
      </c>
      <c r="B20" s="13" t="s">
        <v>24</v>
      </c>
      <c r="C20" s="7">
        <v>63690.2</v>
      </c>
      <c r="D20" s="7">
        <v>10497.199999999997</v>
      </c>
      <c r="E20" s="7">
        <v>7806.2460297375874</v>
      </c>
      <c r="F20" s="7">
        <v>2690.9539702624097</v>
      </c>
      <c r="G20" s="7">
        <v>4832.4872047803256</v>
      </c>
      <c r="H20" s="25">
        <v>0.74365030958137313</v>
      </c>
      <c r="I20" s="25">
        <v>0.25634969041862693</v>
      </c>
      <c r="J20" s="7">
        <v>9170.2087002329226</v>
      </c>
      <c r="K20" s="6">
        <v>11654.366384853352</v>
      </c>
      <c r="L20" s="26">
        <v>0.78684746964459806</v>
      </c>
    </row>
    <row r="21" spans="1:12" x14ac:dyDescent="0.3">
      <c r="A21" s="24">
        <v>1978</v>
      </c>
      <c r="B21" s="13" t="s">
        <v>71</v>
      </c>
      <c r="C21" s="7">
        <v>80760.2</v>
      </c>
      <c r="D21" s="7">
        <v>17070</v>
      </c>
      <c r="E21" s="7">
        <v>11183.357692883743</v>
      </c>
      <c r="F21" s="7">
        <v>5886.6423071162571</v>
      </c>
      <c r="G21" s="7">
        <v>6733.5650503287252</v>
      </c>
      <c r="H21" s="25">
        <v>0.65514690643724327</v>
      </c>
      <c r="I21" s="25">
        <v>0.34485309356275673</v>
      </c>
      <c r="J21" s="7">
        <v>16767.806142738358</v>
      </c>
      <c r="K21" s="6">
        <v>17717.053923264833</v>
      </c>
      <c r="L21" s="26">
        <v>0.94642180440169077</v>
      </c>
    </row>
    <row r="22" spans="1:12" x14ac:dyDescent="0.3">
      <c r="A22" s="24">
        <v>1979</v>
      </c>
      <c r="B22" s="13" t="s">
        <v>28</v>
      </c>
      <c r="C22" s="7">
        <v>96975.9</v>
      </c>
      <c r="D22" s="7">
        <v>16215.699999999997</v>
      </c>
      <c r="E22" s="7">
        <v>13292.567668765209</v>
      </c>
      <c r="F22" s="7">
        <v>2923.1323312347886</v>
      </c>
      <c r="G22" s="7">
        <v>8130.0645054666966</v>
      </c>
      <c r="H22" s="25">
        <v>0.81973443445335148</v>
      </c>
      <c r="I22" s="25">
        <v>0.18026556554664858</v>
      </c>
      <c r="J22" s="7">
        <v>15483.377834702806</v>
      </c>
      <c r="K22" s="6">
        <v>15685.312482246794</v>
      </c>
      <c r="L22" s="26">
        <v>0.9871258766586547</v>
      </c>
    </row>
    <row r="23" spans="1:12" x14ac:dyDescent="0.3">
      <c r="A23" s="24">
        <v>1980</v>
      </c>
      <c r="B23" s="13" t="s">
        <v>29</v>
      </c>
      <c r="C23" s="7">
        <v>116744.8</v>
      </c>
      <c r="D23" s="7">
        <v>19768.900000000009</v>
      </c>
      <c r="E23" s="7">
        <v>14168</v>
      </c>
      <c r="F23" s="7">
        <v>5600.9000000000087</v>
      </c>
      <c r="G23" s="7">
        <v>9003</v>
      </c>
      <c r="H23" s="25">
        <v>0.71668125186530329</v>
      </c>
      <c r="I23" s="25">
        <v>0.28331874813469671</v>
      </c>
      <c r="J23" s="7">
        <v>19019.041765869431</v>
      </c>
      <c r="K23" s="6">
        <v>19117.685033595521</v>
      </c>
      <c r="L23" s="26">
        <v>0.99484020855282718</v>
      </c>
    </row>
    <row r="24" spans="1:12" x14ac:dyDescent="0.3">
      <c r="A24" s="24">
        <v>1981</v>
      </c>
      <c r="B24" s="13" t="s">
        <v>30</v>
      </c>
      <c r="C24" s="7">
        <v>145449.79999999999</v>
      </c>
      <c r="D24" s="7">
        <v>28704.999999999985</v>
      </c>
      <c r="E24" s="7">
        <v>26488</v>
      </c>
      <c r="F24" s="7">
        <v>2216.9999999999854</v>
      </c>
      <c r="G24" s="7">
        <v>12409</v>
      </c>
      <c r="H24" s="25">
        <v>0.92276606862915911</v>
      </c>
      <c r="I24" s="25">
        <v>7.723393137084085E-2</v>
      </c>
      <c r="J24" s="7">
        <v>26531.423820025102</v>
      </c>
      <c r="K24" s="6">
        <v>27525.086893873271</v>
      </c>
      <c r="L24" s="26">
        <v>0.96389972981086769</v>
      </c>
    </row>
    <row r="25" spans="1:12" x14ac:dyDescent="0.3">
      <c r="A25" s="24">
        <v>1982</v>
      </c>
      <c r="B25" s="13" t="s">
        <v>72</v>
      </c>
      <c r="C25" s="7">
        <v>185160.9</v>
      </c>
      <c r="D25" s="7">
        <v>39711.100000000006</v>
      </c>
      <c r="E25" s="7">
        <v>28784</v>
      </c>
      <c r="F25" s="7">
        <v>10927.100000000006</v>
      </c>
      <c r="G25" s="7">
        <v>18891</v>
      </c>
      <c r="H25" s="25">
        <v>0.72483512166623432</v>
      </c>
      <c r="I25" s="25">
        <v>0.27516487833376574</v>
      </c>
      <c r="J25" s="7">
        <v>37299.550166040892</v>
      </c>
      <c r="K25" s="6">
        <v>37522.143089548466</v>
      </c>
      <c r="L25" s="26">
        <v>0.99406769163007702</v>
      </c>
    </row>
    <row r="26" spans="1:12" x14ac:dyDescent="0.3">
      <c r="A26" s="24">
        <v>1983</v>
      </c>
      <c r="B26" s="13" t="s">
        <v>73</v>
      </c>
      <c r="C26" s="7">
        <v>236605</v>
      </c>
      <c r="D26" s="7">
        <v>51444.100000000006</v>
      </c>
      <c r="E26" s="7">
        <v>33855</v>
      </c>
      <c r="F26" s="7">
        <v>17589.100000000006</v>
      </c>
      <c r="G26" s="7">
        <v>26153</v>
      </c>
      <c r="H26" s="25">
        <v>0.65809295915372212</v>
      </c>
      <c r="I26" s="25">
        <v>0.34190704084627788</v>
      </c>
      <c r="J26" s="7">
        <v>45721.929276392242</v>
      </c>
      <c r="K26" s="6">
        <v>45760.147086924859</v>
      </c>
      <c r="L26" s="26">
        <v>0.99916482325854372</v>
      </c>
    </row>
    <row r="27" spans="1:12" x14ac:dyDescent="0.3">
      <c r="A27" s="24">
        <v>1984</v>
      </c>
      <c r="B27" s="13" t="s">
        <v>33</v>
      </c>
      <c r="C27" s="7">
        <v>291718.59999999998</v>
      </c>
      <c r="D27" s="7">
        <v>55113.599999999977</v>
      </c>
      <c r="E27" s="7">
        <v>43957</v>
      </c>
      <c r="F27" s="7">
        <v>11156.599999999977</v>
      </c>
      <c r="G27" s="7">
        <v>32095</v>
      </c>
      <c r="H27" s="25">
        <v>0.79757083551065466</v>
      </c>
      <c r="I27" s="25">
        <v>0.20242916448934531</v>
      </c>
      <c r="J27" s="7">
        <v>48771.090808616565</v>
      </c>
      <c r="K27" s="6">
        <v>49244.68178508163</v>
      </c>
      <c r="L27" s="26">
        <v>0.99038290107078053</v>
      </c>
    </row>
    <row r="28" spans="1:12" x14ac:dyDescent="0.3">
      <c r="A28" s="24">
        <v>1985</v>
      </c>
      <c r="B28" s="13" t="s">
        <v>33</v>
      </c>
      <c r="C28" s="7">
        <v>354113.5</v>
      </c>
      <c r="D28" s="7">
        <v>62394.900000000023</v>
      </c>
      <c r="E28" s="7">
        <v>53210</v>
      </c>
      <c r="F28" s="7">
        <v>9184.9000000000233</v>
      </c>
      <c r="G28" s="7">
        <v>36200</v>
      </c>
      <c r="H28" s="25">
        <v>0.85279405848875434</v>
      </c>
      <c r="I28" s="25">
        <v>0.14720594151124564</v>
      </c>
      <c r="J28" s="7">
        <v>59781.187432537816</v>
      </c>
      <c r="K28" s="6">
        <v>59781.187432537816</v>
      </c>
      <c r="L28" s="26">
        <v>1</v>
      </c>
    </row>
    <row r="29" spans="1:12" x14ac:dyDescent="0.3">
      <c r="A29" s="24">
        <v>1986</v>
      </c>
      <c r="B29" s="13" t="s">
        <v>33</v>
      </c>
      <c r="C29" s="7">
        <v>412760.1</v>
      </c>
      <c r="D29" s="7">
        <v>58646.599999999977</v>
      </c>
      <c r="E29" s="7">
        <v>56801</v>
      </c>
      <c r="F29" s="7">
        <v>1845.5999999999767</v>
      </c>
      <c r="G29" s="7">
        <v>41710</v>
      </c>
      <c r="H29" s="25">
        <v>0.96853014497004131</v>
      </c>
      <c r="I29" s="25">
        <v>3.1469855029958728E-2</v>
      </c>
      <c r="J29" s="7">
        <v>56362.548601176488</v>
      </c>
      <c r="K29" s="6">
        <v>56362.548601176488</v>
      </c>
      <c r="L29" s="26">
        <v>1</v>
      </c>
    </row>
    <row r="30" spans="1:12" x14ac:dyDescent="0.3">
      <c r="A30" s="24">
        <v>1987</v>
      </c>
      <c r="B30" s="13" t="s">
        <v>34</v>
      </c>
      <c r="C30" s="7">
        <v>473277.4</v>
      </c>
      <c r="D30" s="7">
        <v>60517.300000000047</v>
      </c>
      <c r="E30" s="7">
        <v>59833</v>
      </c>
      <c r="F30" s="7">
        <v>684.30000000004657</v>
      </c>
      <c r="G30" s="7">
        <v>41058</v>
      </c>
      <c r="H30" s="25">
        <v>0.98869248958562184</v>
      </c>
      <c r="I30" s="25">
        <v>1.1307510414378137E-2</v>
      </c>
      <c r="J30" s="7">
        <v>57346.517634420838</v>
      </c>
      <c r="K30" s="6">
        <v>57346.517634420838</v>
      </c>
      <c r="L30" s="26">
        <v>1</v>
      </c>
    </row>
    <row r="31" spans="1:12" x14ac:dyDescent="0.3">
      <c r="A31" s="24">
        <v>1988</v>
      </c>
      <c r="B31" s="13" t="s">
        <v>35</v>
      </c>
      <c r="C31" s="7">
        <v>536865</v>
      </c>
      <c r="D31" s="7">
        <v>63587.599999999977</v>
      </c>
      <c r="E31" s="7">
        <v>63785</v>
      </c>
      <c r="F31" s="7">
        <v>-197.40000000002328</v>
      </c>
      <c r="G31" s="7">
        <v>47891</v>
      </c>
      <c r="H31" s="25">
        <v>1.003104378841158</v>
      </c>
      <c r="I31" s="25">
        <v>-3.1043788411580773E-3</v>
      </c>
      <c r="J31" s="7">
        <v>61537.069876618451</v>
      </c>
      <c r="K31" s="6">
        <v>61537.069876618451</v>
      </c>
      <c r="L31" s="26">
        <v>1</v>
      </c>
    </row>
    <row r="32" spans="1:12" x14ac:dyDescent="0.3">
      <c r="A32" s="24">
        <v>1989</v>
      </c>
      <c r="B32" s="13" t="s">
        <v>36</v>
      </c>
      <c r="C32" s="7">
        <v>606368.9</v>
      </c>
      <c r="D32" s="7">
        <v>69503.900000000023</v>
      </c>
      <c r="E32" s="7">
        <v>72462</v>
      </c>
      <c r="F32" s="7">
        <v>-2958.0999999999767</v>
      </c>
      <c r="G32" s="7">
        <v>58099</v>
      </c>
      <c r="H32" s="25">
        <v>1.0425602016577484</v>
      </c>
      <c r="I32" s="25">
        <v>-4.2560201657748355E-2</v>
      </c>
      <c r="J32" s="7">
        <v>67333.08893387804</v>
      </c>
      <c r="K32" s="6">
        <v>67333.08893387804</v>
      </c>
      <c r="L32" s="26">
        <v>1</v>
      </c>
    </row>
    <row r="33" spans="1:12" x14ac:dyDescent="0.3">
      <c r="A33" s="24">
        <v>1990</v>
      </c>
      <c r="B33" s="13" t="s">
        <v>24</v>
      </c>
      <c r="C33" s="7">
        <v>685300</v>
      </c>
      <c r="D33" s="7">
        <v>78931.099999999977</v>
      </c>
      <c r="E33" s="7">
        <v>80261</v>
      </c>
      <c r="F33" s="7">
        <v>-1329.9000000000233</v>
      </c>
      <c r="G33" s="7">
        <v>70727</v>
      </c>
      <c r="H33" s="25">
        <v>1.0168488719908886</v>
      </c>
      <c r="I33" s="25">
        <v>-1.6848871990888557E-2</v>
      </c>
      <c r="J33" s="7">
        <v>73991.782654278592</v>
      </c>
      <c r="K33" s="6">
        <v>73991.782654278592</v>
      </c>
      <c r="L33" s="26">
        <v>1</v>
      </c>
    </row>
    <row r="34" spans="1:12" x14ac:dyDescent="0.3">
      <c r="A34" s="24">
        <v>1991</v>
      </c>
      <c r="B34" s="13" t="s">
        <v>71</v>
      </c>
      <c r="C34" s="7">
        <v>774895.7</v>
      </c>
      <c r="D34" s="7">
        <v>89595.699999999953</v>
      </c>
      <c r="E34" s="7">
        <v>87215</v>
      </c>
      <c r="F34" s="7">
        <v>2380.6999999999534</v>
      </c>
      <c r="G34" s="7">
        <v>86913</v>
      </c>
      <c r="H34" s="25">
        <v>0.97342841230103727</v>
      </c>
      <c r="I34" s="25">
        <v>2.6571587698962725E-2</v>
      </c>
      <c r="J34" s="7">
        <v>84242.933501009669</v>
      </c>
      <c r="K34" s="6">
        <v>84242.933501009669</v>
      </c>
      <c r="L34" s="26">
        <v>1</v>
      </c>
    </row>
    <row r="35" spans="1:12" x14ac:dyDescent="0.3">
      <c r="A35" s="24">
        <v>1992</v>
      </c>
      <c r="B35" s="13" t="s">
        <v>37</v>
      </c>
      <c r="C35" s="7">
        <v>870995.5</v>
      </c>
      <c r="D35" s="7">
        <v>96099.800000000047</v>
      </c>
      <c r="E35" s="7">
        <v>83570</v>
      </c>
      <c r="F35" s="7">
        <v>12529.800000000047</v>
      </c>
      <c r="G35" s="7">
        <v>98534</v>
      </c>
      <c r="H35" s="25">
        <v>0.86961679420768778</v>
      </c>
      <c r="I35" s="25">
        <v>0.13038320579231216</v>
      </c>
      <c r="J35" s="7">
        <v>84080.006316267871</v>
      </c>
      <c r="K35" s="6">
        <v>84080.006316267871</v>
      </c>
      <c r="L35" s="26">
        <v>1</v>
      </c>
    </row>
    <row r="36" spans="1:12" x14ac:dyDescent="0.3">
      <c r="A36" s="24">
        <v>1993</v>
      </c>
      <c r="B36" s="13" t="s">
        <v>38</v>
      </c>
      <c r="C36" s="7">
        <v>983317.9</v>
      </c>
      <c r="D36" s="7">
        <v>112322.40000000002</v>
      </c>
      <c r="E36" s="7">
        <v>83228</v>
      </c>
      <c r="F36" s="7">
        <v>29094.400000000023</v>
      </c>
      <c r="G36" s="7">
        <v>105040</v>
      </c>
      <c r="H36" s="25">
        <v>0.74097419570806877</v>
      </c>
      <c r="I36" s="25">
        <v>0.25902580429193123</v>
      </c>
      <c r="J36" s="7">
        <v>87255.020993972954</v>
      </c>
      <c r="K36" s="6">
        <v>87255.020993972954</v>
      </c>
      <c r="L36" s="26">
        <v>1</v>
      </c>
    </row>
    <row r="37" spans="1:12" x14ac:dyDescent="0.3">
      <c r="A37" s="24">
        <v>1994</v>
      </c>
      <c r="B37" s="13" t="s">
        <v>39</v>
      </c>
      <c r="C37" s="7">
        <v>1094981.1000000001</v>
      </c>
      <c r="D37" s="7">
        <v>111663.20000000007</v>
      </c>
      <c r="E37" s="7">
        <v>79722</v>
      </c>
      <c r="F37" s="7">
        <v>31941.20000000007</v>
      </c>
      <c r="G37" s="7">
        <v>99704</v>
      </c>
      <c r="H37" s="25">
        <v>0.71395052264309056</v>
      </c>
      <c r="I37" s="25">
        <v>0.28604947735690944</v>
      </c>
      <c r="J37" s="7">
        <v>85667.987439768214</v>
      </c>
      <c r="K37" s="6">
        <v>85667.987439768214</v>
      </c>
      <c r="L37" s="26">
        <v>1</v>
      </c>
    </row>
    <row r="38" spans="1:12" x14ac:dyDescent="0.3">
      <c r="A38" s="24">
        <v>1995</v>
      </c>
      <c r="B38" s="13" t="s">
        <v>40</v>
      </c>
      <c r="C38" s="7">
        <v>1179588.7</v>
      </c>
      <c r="D38" s="7">
        <v>84607.59999999986</v>
      </c>
      <c r="E38" s="7">
        <v>71255</v>
      </c>
      <c r="F38" s="7">
        <v>13352.59999999986</v>
      </c>
      <c r="G38" s="7">
        <v>109735</v>
      </c>
      <c r="H38" s="25">
        <v>0.84218202620095728</v>
      </c>
      <c r="I38" s="25">
        <v>0.15781797379904267</v>
      </c>
      <c r="J38" s="7">
        <v>67753.07158609078</v>
      </c>
      <c r="K38" s="6">
        <v>67753.07158609078</v>
      </c>
      <c r="L38" s="26">
        <v>1</v>
      </c>
    </row>
    <row r="39" spans="1:12" x14ac:dyDescent="0.3">
      <c r="A39" s="24">
        <v>1996</v>
      </c>
      <c r="B39" s="13" t="s">
        <v>41</v>
      </c>
      <c r="C39" s="7">
        <v>1245731.3999999999</v>
      </c>
      <c r="D39" s="7">
        <v>66142.699999999953</v>
      </c>
      <c r="E39" s="7">
        <v>69181</v>
      </c>
      <c r="F39" s="7">
        <v>-3038.3000000000466</v>
      </c>
      <c r="G39" s="7">
        <v>115523</v>
      </c>
      <c r="H39" s="25">
        <v>1.0459355303003968</v>
      </c>
      <c r="I39" s="25">
        <v>-4.5935530300396696E-2</v>
      </c>
      <c r="J39" s="7">
        <v>73093.107237110526</v>
      </c>
      <c r="K39" s="6">
        <v>73093.107237110526</v>
      </c>
      <c r="L39" s="26">
        <v>1</v>
      </c>
    </row>
    <row r="40" spans="1:12" x14ac:dyDescent="0.3">
      <c r="A40" s="24">
        <v>1997</v>
      </c>
      <c r="B40" s="13" t="s">
        <v>42</v>
      </c>
      <c r="C40" s="7">
        <v>1275677.7</v>
      </c>
      <c r="D40" s="7">
        <v>29946.300000000047</v>
      </c>
      <c r="E40" s="7">
        <v>32570</v>
      </c>
      <c r="F40" s="7">
        <v>-2623.6999999999534</v>
      </c>
      <c r="G40" s="7">
        <v>99816</v>
      </c>
      <c r="H40" s="25">
        <v>1.087613494822397</v>
      </c>
      <c r="I40" s="25">
        <v>-8.7613494822397067E-2</v>
      </c>
      <c r="J40" s="7">
        <v>17003.164270000001</v>
      </c>
      <c r="K40" s="6">
        <v>17003.164270000001</v>
      </c>
      <c r="L40" s="26">
        <v>1</v>
      </c>
    </row>
    <row r="41" spans="1:12" x14ac:dyDescent="0.3">
      <c r="A41" s="24">
        <v>1998</v>
      </c>
      <c r="B41" s="13" t="s">
        <v>43</v>
      </c>
      <c r="C41" s="7">
        <v>1299741.3</v>
      </c>
      <c r="D41" s="7">
        <v>24063.600000000093</v>
      </c>
      <c r="E41" s="7">
        <v>34032</v>
      </c>
      <c r="F41" s="7">
        <v>-9968.3999999999069</v>
      </c>
      <c r="G41" s="7">
        <v>89279</v>
      </c>
      <c r="H41" s="25">
        <v>1.4142522315862909</v>
      </c>
      <c r="I41" s="25">
        <v>-0.41425223158629082</v>
      </c>
      <c r="J41" s="7">
        <v>28989.601330000001</v>
      </c>
      <c r="K41" s="6">
        <v>28989.601330000001</v>
      </c>
      <c r="L41" s="26">
        <v>1</v>
      </c>
    </row>
    <row r="42" spans="1:12" x14ac:dyDescent="0.3">
      <c r="A42" s="24">
        <v>1999</v>
      </c>
      <c r="B42" s="13" t="s">
        <v>44</v>
      </c>
      <c r="C42" s="7">
        <v>1331320.6000000001</v>
      </c>
      <c r="D42" s="7">
        <v>31579.300000000047</v>
      </c>
      <c r="E42" s="7">
        <v>20833</v>
      </c>
      <c r="F42" s="7">
        <v>10746.300000000047</v>
      </c>
      <c r="G42" s="7">
        <v>74863</v>
      </c>
      <c r="H42" s="25">
        <v>0.65970429996864943</v>
      </c>
      <c r="I42" s="25">
        <v>0.34029570003135062</v>
      </c>
      <c r="J42" s="7">
        <v>14563.252180000001</v>
      </c>
      <c r="K42" s="6">
        <v>14563.252180000001</v>
      </c>
      <c r="L42" s="26">
        <v>1</v>
      </c>
    </row>
    <row r="43" spans="1:12" x14ac:dyDescent="0.3">
      <c r="A43" s="24">
        <v>2000</v>
      </c>
      <c r="B43" s="13" t="s">
        <v>45</v>
      </c>
      <c r="C43" s="7">
        <v>1353569.3</v>
      </c>
      <c r="D43" s="7">
        <v>22248.699999999953</v>
      </c>
      <c r="E43" s="7">
        <v>30086</v>
      </c>
      <c r="F43" s="7">
        <v>-7837.3000000000466</v>
      </c>
      <c r="G43" s="7">
        <v>75897</v>
      </c>
      <c r="H43" s="25">
        <v>1.3522587836592728</v>
      </c>
      <c r="I43" s="25">
        <v>-0.35225878365927282</v>
      </c>
      <c r="J43" s="7">
        <v>26448.447250000005</v>
      </c>
      <c r="K43" s="6">
        <v>26448.447250000005</v>
      </c>
      <c r="L43" s="26">
        <v>1</v>
      </c>
    </row>
    <row r="44" spans="1:12" x14ac:dyDescent="0.3">
      <c r="A44" s="24">
        <v>2001</v>
      </c>
      <c r="B44" s="13" t="s">
        <v>46</v>
      </c>
      <c r="C44" s="7">
        <v>1420027.8</v>
      </c>
      <c r="D44" s="7">
        <v>66458.5</v>
      </c>
      <c r="E44" s="7">
        <v>41606</v>
      </c>
      <c r="F44" s="7">
        <v>24852.5</v>
      </c>
      <c r="G44" s="7">
        <v>79015</v>
      </c>
      <c r="H44" s="25">
        <v>0.62604482496595615</v>
      </c>
      <c r="I44" s="25">
        <v>0.3739551750340438</v>
      </c>
      <c r="J44" s="7">
        <v>58720.624709999996</v>
      </c>
      <c r="K44" s="6">
        <v>58720.624709999996</v>
      </c>
      <c r="L44" s="26">
        <v>1</v>
      </c>
    </row>
    <row r="45" spans="1:12" x14ac:dyDescent="0.3">
      <c r="A45" s="24">
        <v>2002</v>
      </c>
      <c r="B45" s="13" t="s">
        <v>47</v>
      </c>
      <c r="C45" s="7">
        <v>1436141.8</v>
      </c>
      <c r="D45" s="7">
        <v>16114</v>
      </c>
      <c r="E45" s="7">
        <v>38743</v>
      </c>
      <c r="F45" s="7">
        <v>-22629</v>
      </c>
      <c r="G45" s="7">
        <v>73360</v>
      </c>
      <c r="H45" s="25">
        <v>2.4043068139506021</v>
      </c>
      <c r="I45" s="25">
        <v>-1.4043068139506019</v>
      </c>
      <c r="J45" s="7">
        <v>39075.240999999995</v>
      </c>
      <c r="K45" s="6">
        <v>39075.240999999995</v>
      </c>
      <c r="L45" s="26">
        <v>1</v>
      </c>
    </row>
    <row r="46" spans="1:12" x14ac:dyDescent="0.3">
      <c r="A46" s="24">
        <v>2003</v>
      </c>
      <c r="B46" s="13" t="s">
        <v>47</v>
      </c>
      <c r="C46" s="7">
        <v>1471325.7</v>
      </c>
      <c r="D46" s="7">
        <v>35183.899999999907</v>
      </c>
      <c r="E46" s="7">
        <v>44876</v>
      </c>
      <c r="F46" s="7">
        <v>-9692.1000000000931</v>
      </c>
      <c r="G46" s="7">
        <v>69093</v>
      </c>
      <c r="H46" s="25">
        <v>1.2754697461054665</v>
      </c>
      <c r="I46" s="25">
        <v>-0.27546974610546637</v>
      </c>
      <c r="J46" s="7">
        <v>40432.829089999999</v>
      </c>
      <c r="K46" s="6">
        <v>40432.829089999999</v>
      </c>
      <c r="L46" s="26">
        <v>1</v>
      </c>
    </row>
    <row r="47" spans="1:12" x14ac:dyDescent="0.3">
      <c r="A47" s="24">
        <v>2004</v>
      </c>
      <c r="B47" s="13" t="s">
        <v>47</v>
      </c>
      <c r="C47" s="7">
        <v>1526400.5</v>
      </c>
      <c r="D47" s="7">
        <v>55074.800000000047</v>
      </c>
      <c r="E47" s="7">
        <v>50524</v>
      </c>
      <c r="F47" s="7">
        <v>4550.8000000000466</v>
      </c>
      <c r="G47" s="7">
        <v>66751</v>
      </c>
      <c r="H47" s="25">
        <v>0.91737055785949218</v>
      </c>
      <c r="I47" s="25">
        <v>8.2629442140507867E-2</v>
      </c>
      <c r="J47" s="7">
        <v>50946.856530000005</v>
      </c>
      <c r="K47" s="6">
        <v>50946.856530000005</v>
      </c>
      <c r="L47" s="26">
        <v>1</v>
      </c>
    </row>
    <row r="48" spans="1:12" x14ac:dyDescent="0.3">
      <c r="A48" s="24">
        <v>2005</v>
      </c>
      <c r="B48" s="13" t="s">
        <v>47</v>
      </c>
      <c r="C48" s="7">
        <v>1591580.6</v>
      </c>
      <c r="D48" s="7">
        <v>65180.100000000093</v>
      </c>
      <c r="E48" s="7">
        <v>60978</v>
      </c>
      <c r="F48" s="7">
        <v>4202.1000000000931</v>
      </c>
      <c r="G48" s="7">
        <v>67221</v>
      </c>
      <c r="H48" s="25">
        <v>0.93553093658954056</v>
      </c>
      <c r="I48" s="25">
        <v>6.4469063410459437E-2</v>
      </c>
      <c r="J48" s="7">
        <v>71440.112540000016</v>
      </c>
      <c r="K48" s="6">
        <v>71440.112540000016</v>
      </c>
      <c r="L48" s="26">
        <v>1</v>
      </c>
    </row>
    <row r="49" spans="1:12" x14ac:dyDescent="0.3">
      <c r="A49" s="24">
        <v>2006</v>
      </c>
      <c r="B49" s="13" t="s">
        <v>48</v>
      </c>
      <c r="C49" s="7">
        <v>1657334.2</v>
      </c>
      <c r="D49" s="7">
        <v>65753.59999999986</v>
      </c>
      <c r="E49" s="7">
        <v>56154</v>
      </c>
      <c r="F49" s="7">
        <v>9599.5999999998603</v>
      </c>
      <c r="G49" s="7">
        <v>68880</v>
      </c>
      <c r="H49" s="25">
        <v>0.8540064726494081</v>
      </c>
      <c r="I49" s="25">
        <v>0.14599352735059193</v>
      </c>
      <c r="J49" s="7">
        <v>58783.44988</v>
      </c>
      <c r="K49" s="6">
        <v>58783.44988</v>
      </c>
      <c r="L49" s="26">
        <v>1</v>
      </c>
    </row>
    <row r="50" spans="1:12" x14ac:dyDescent="0.3">
      <c r="A50" s="24">
        <v>2007</v>
      </c>
      <c r="B50" s="13" t="s">
        <v>42</v>
      </c>
      <c r="C50" s="7">
        <v>1677649.8</v>
      </c>
      <c r="D50" s="7">
        <v>20315.600000000093</v>
      </c>
      <c r="E50" s="7">
        <v>21643</v>
      </c>
      <c r="F50" s="7">
        <v>-1327.3999999999069</v>
      </c>
      <c r="G50" s="7">
        <v>76671</v>
      </c>
      <c r="H50" s="25">
        <v>1.0653389513477278</v>
      </c>
      <c r="I50" s="25">
        <v>-6.5338951347727894E-2</v>
      </c>
      <c r="J50" s="7">
        <v>26206.745119999996</v>
      </c>
      <c r="K50" s="6">
        <v>26206.745119999996</v>
      </c>
      <c r="L50" s="26">
        <v>1</v>
      </c>
    </row>
    <row r="51" spans="1:12" x14ac:dyDescent="0.3">
      <c r="A51" s="24">
        <v>2008</v>
      </c>
      <c r="B51" s="13" t="s">
        <v>49</v>
      </c>
      <c r="C51" s="7">
        <v>1738647</v>
      </c>
      <c r="D51" s="7">
        <v>60997.199999999953</v>
      </c>
      <c r="E51" s="7">
        <v>41989</v>
      </c>
      <c r="F51" s="7">
        <v>19008.199999999953</v>
      </c>
      <c r="G51" s="7">
        <v>80436</v>
      </c>
      <c r="H51" s="25">
        <v>0.68837585987553584</v>
      </c>
      <c r="I51" s="25">
        <v>0.31162414012446421</v>
      </c>
      <c r="J51" s="7">
        <v>50534.879580000008</v>
      </c>
      <c r="K51" s="6">
        <v>51340.579057591618</v>
      </c>
      <c r="L51" s="26">
        <v>0.98430677073805861</v>
      </c>
    </row>
    <row r="52" spans="1:12" x14ac:dyDescent="0.3">
      <c r="A52" s="24">
        <v>2009</v>
      </c>
      <c r="B52" s="13" t="s">
        <v>47</v>
      </c>
      <c r="C52" s="7">
        <v>1839232.6</v>
      </c>
      <c r="D52" s="7">
        <v>100585.60000000009</v>
      </c>
      <c r="E52" s="7">
        <v>80772</v>
      </c>
      <c r="F52" s="7">
        <v>19813.600000000093</v>
      </c>
      <c r="G52" s="7">
        <v>69532</v>
      </c>
      <c r="H52" s="25">
        <v>0.80301752934813653</v>
      </c>
      <c r="I52" s="25">
        <v>0.19698247065186344</v>
      </c>
      <c r="J52" s="7">
        <v>86904.969250000009</v>
      </c>
      <c r="K52" s="6">
        <v>88726.70923929906</v>
      </c>
      <c r="L52" s="26">
        <v>0.97946796398832114</v>
      </c>
    </row>
    <row r="53" spans="1:12" x14ac:dyDescent="0.3">
      <c r="A53" s="24">
        <v>2010</v>
      </c>
      <c r="B53" s="13" t="s">
        <v>47</v>
      </c>
      <c r="C53" s="7">
        <v>1920615.2</v>
      </c>
      <c r="D53" s="7">
        <v>81382.59999999986</v>
      </c>
      <c r="E53" s="7">
        <v>68314</v>
      </c>
      <c r="F53" s="7">
        <v>13068.59999999986</v>
      </c>
      <c r="G53" s="7">
        <v>68926</v>
      </c>
      <c r="H53" s="25">
        <v>0.83941776251926237</v>
      </c>
      <c r="I53" s="25">
        <v>0.16058223748073769</v>
      </c>
      <c r="J53" s="7">
        <v>69850.818739999988</v>
      </c>
      <c r="K53" s="6">
        <v>68219.69064582861</v>
      </c>
      <c r="L53" s="26">
        <v>1.0239099309705111</v>
      </c>
    </row>
    <row r="54" spans="1:12" x14ac:dyDescent="0.3">
      <c r="A54" s="24">
        <v>2011</v>
      </c>
      <c r="B54" s="13" t="s">
        <v>50</v>
      </c>
      <c r="C54" s="7">
        <v>1973433.2</v>
      </c>
      <c r="D54" s="7">
        <v>52818</v>
      </c>
      <c r="E54" s="7">
        <v>59240</v>
      </c>
      <c r="F54" s="7">
        <v>-6422</v>
      </c>
      <c r="G54" s="7">
        <v>76657</v>
      </c>
      <c r="H54" s="25">
        <v>1.1215873376500436</v>
      </c>
      <c r="I54" s="25">
        <v>-0.12158733765004355</v>
      </c>
      <c r="J54" s="7">
        <v>63858.671669999996</v>
      </c>
      <c r="K54" s="6">
        <v>63252</v>
      </c>
      <c r="L54" s="26">
        <v>1.0095913436729274</v>
      </c>
    </row>
    <row r="55" spans="1:12" x14ac:dyDescent="0.3">
      <c r="A55" s="24">
        <v>2012</v>
      </c>
      <c r="B55" s="13" t="s">
        <v>51</v>
      </c>
      <c r="C55" s="7">
        <v>2054727.9</v>
      </c>
      <c r="D55" s="7">
        <v>81294.699999999953</v>
      </c>
      <c r="E55" s="7">
        <v>47844</v>
      </c>
      <c r="F55" s="7">
        <v>33450.699999999953</v>
      </c>
      <c r="G55" s="7">
        <v>83834</v>
      </c>
      <c r="H55" s="25">
        <v>0.58852545122867828</v>
      </c>
      <c r="I55" s="25">
        <v>0.41147454877132178</v>
      </c>
      <c r="J55" s="7">
        <v>65491</v>
      </c>
      <c r="K55" s="6">
        <v>50115</v>
      </c>
      <c r="L55" s="26">
        <v>1.3068143270477901</v>
      </c>
    </row>
    <row r="56" spans="1:12" x14ac:dyDescent="0.3">
      <c r="A56" s="24">
        <v>2013</v>
      </c>
      <c r="B56" s="13" t="s">
        <v>52</v>
      </c>
      <c r="C56" s="7">
        <v>2136199.6</v>
      </c>
      <c r="D56" s="7">
        <v>81471.700000000186</v>
      </c>
      <c r="E56" s="7">
        <v>46032</v>
      </c>
      <c r="F56" s="7">
        <v>35439.700000000186</v>
      </c>
      <c r="G56" s="7">
        <v>77887</v>
      </c>
      <c r="H56" s="25">
        <v>0.56500600822125835</v>
      </c>
      <c r="I56" s="25">
        <v>0.43499399177874165</v>
      </c>
      <c r="J56" s="7">
        <v>77252</v>
      </c>
      <c r="K56" s="6">
        <v>73248</v>
      </c>
      <c r="L56" s="26">
        <v>1.054663608562691</v>
      </c>
    </row>
    <row r="57" spans="1:12" x14ac:dyDescent="0.3">
      <c r="A57" s="24">
        <v>2014</v>
      </c>
      <c r="B57" s="13" t="s">
        <v>74</v>
      </c>
      <c r="C57" s="7">
        <v>2202969.2999999998</v>
      </c>
      <c r="D57" s="7">
        <v>66769.699999999721</v>
      </c>
      <c r="E57" s="7">
        <v>48080</v>
      </c>
      <c r="F57" s="7">
        <v>18689.699999999721</v>
      </c>
      <c r="G57" s="7">
        <v>74540</v>
      </c>
      <c r="H57" s="25">
        <v>0.72008710537864029</v>
      </c>
      <c r="I57" s="25">
        <v>0.27991289462135965</v>
      </c>
      <c r="J57" s="7">
        <v>66191</v>
      </c>
      <c r="K57" s="6">
        <v>70131</v>
      </c>
      <c r="L57" s="26">
        <v>0.94381942365002636</v>
      </c>
    </row>
    <row r="58" spans="1:12" x14ac:dyDescent="0.3">
      <c r="A58" s="24">
        <v>2015</v>
      </c>
      <c r="B58" s="13" t="s">
        <v>54</v>
      </c>
      <c r="C58" s="7">
        <v>2239381</v>
      </c>
      <c r="D58" s="7">
        <v>36411.700000000186</v>
      </c>
      <c r="E58" s="7">
        <v>42248</v>
      </c>
      <c r="F58" s="7">
        <v>-5836.2999999998137</v>
      </c>
      <c r="G58" s="7">
        <v>68093</v>
      </c>
      <c r="H58" s="25">
        <v>1.1602863914620791</v>
      </c>
      <c r="I58" s="25">
        <v>-0.16028639146207904</v>
      </c>
      <c r="J58" s="7">
        <v>50662</v>
      </c>
      <c r="K58" s="6">
        <v>52008</v>
      </c>
      <c r="L58" s="26">
        <v>0.97411936625134599</v>
      </c>
    </row>
    <row r="59" spans="1:12" x14ac:dyDescent="0.3">
      <c r="A59" s="24">
        <v>2016</v>
      </c>
      <c r="B59" s="13" t="s">
        <v>75</v>
      </c>
      <c r="C59" s="7">
        <v>2285667.2999999998</v>
      </c>
      <c r="D59" s="7">
        <v>46286.299999999814</v>
      </c>
      <c r="E59" s="7">
        <v>40765</v>
      </c>
      <c r="F59" s="7">
        <v>5521.2999999998137</v>
      </c>
      <c r="G59" s="7">
        <v>66388</v>
      </c>
      <c r="H59" s="25">
        <v>0.88071416380225176</v>
      </c>
      <c r="I59" s="25">
        <v>0.11928583619774827</v>
      </c>
      <c r="J59" s="7">
        <v>43222</v>
      </c>
      <c r="K59" s="6">
        <v>45119</v>
      </c>
      <c r="L59" s="26">
        <v>0.95795562844921212</v>
      </c>
    </row>
    <row r="60" spans="1:12" x14ac:dyDescent="0.3">
      <c r="A60" s="24">
        <v>2017</v>
      </c>
      <c r="B60" s="13" t="s">
        <v>56</v>
      </c>
      <c r="C60" s="7">
        <v>2329857.2999999998</v>
      </c>
      <c r="D60" s="7">
        <v>44190</v>
      </c>
      <c r="E60" s="7">
        <v>42010</v>
      </c>
      <c r="F60" s="7">
        <v>2180</v>
      </c>
      <c r="G60" s="7">
        <v>65458</v>
      </c>
      <c r="H60" s="25">
        <v>0.95066757184883455</v>
      </c>
      <c r="I60" s="25">
        <v>4.9332428151165425E-2</v>
      </c>
      <c r="J60" s="7">
        <v>59057</v>
      </c>
      <c r="K60" s="6">
        <v>50711</v>
      </c>
      <c r="L60" s="26">
        <v>1.1645796769931573</v>
      </c>
    </row>
    <row r="61" spans="1:12" x14ac:dyDescent="0.3">
      <c r="A61" s="24">
        <v>2018</v>
      </c>
      <c r="B61" s="13" t="s">
        <v>57</v>
      </c>
      <c r="C61" s="7">
        <v>2381509.4</v>
      </c>
      <c r="D61" s="7">
        <v>51652.100000000093</v>
      </c>
      <c r="E61" s="7">
        <v>38353</v>
      </c>
      <c r="F61" s="7">
        <v>13299.100000000093</v>
      </c>
      <c r="G61" s="7">
        <v>64596</v>
      </c>
      <c r="H61" s="25">
        <v>0.74252547331086116</v>
      </c>
      <c r="I61" s="25">
        <v>0.25747452668913884</v>
      </c>
      <c r="J61" s="7">
        <v>39029</v>
      </c>
      <c r="K61" s="6">
        <v>41107</v>
      </c>
      <c r="L61" s="26">
        <v>0.94944899895394941</v>
      </c>
    </row>
    <row r="62" spans="1:12" x14ac:dyDescent="0.3">
      <c r="A62" s="24">
        <v>2019</v>
      </c>
      <c r="B62" s="13" t="s">
        <v>58</v>
      </c>
      <c r="C62" s="7">
        <v>2410004</v>
      </c>
      <c r="D62" s="7">
        <v>28494.600000000093</v>
      </c>
      <c r="E62" s="7">
        <v>27083</v>
      </c>
      <c r="F62" s="7">
        <v>1411.6000000000931</v>
      </c>
      <c r="G62" s="7">
        <v>60400</v>
      </c>
      <c r="H62" s="25">
        <v>0.95046078906178399</v>
      </c>
      <c r="I62" s="25">
        <v>4.9539210938215963E-2</v>
      </c>
      <c r="J62" s="7">
        <v>34130</v>
      </c>
      <c r="K62" s="6">
        <v>39378</v>
      </c>
      <c r="L62" s="26">
        <v>0.86672761440398194</v>
      </c>
    </row>
    <row r="63" spans="1:12" x14ac:dyDescent="0.3">
      <c r="A63" s="24">
        <v>2020</v>
      </c>
      <c r="B63" s="13" t="s">
        <v>58</v>
      </c>
      <c r="C63" s="7">
        <v>2572727.2999999998</v>
      </c>
      <c r="D63" s="7">
        <v>162723.29999999981</v>
      </c>
      <c r="E63" s="7">
        <v>160383</v>
      </c>
      <c r="F63" s="7">
        <v>2340.2999999998137</v>
      </c>
      <c r="G63" s="7">
        <v>57309</v>
      </c>
      <c r="H63" s="25">
        <v>0.98561791704076906</v>
      </c>
      <c r="I63" s="25">
        <v>1.4382082959230894E-2</v>
      </c>
      <c r="J63" s="7">
        <v>155798</v>
      </c>
      <c r="K63" s="6">
        <v>156708</v>
      </c>
      <c r="L63" s="26">
        <v>0.99419302141562649</v>
      </c>
    </row>
    <row r="64" spans="1:12" x14ac:dyDescent="0.3">
      <c r="A64" s="24">
        <v>2021</v>
      </c>
      <c r="B64" s="13" t="s">
        <v>105</v>
      </c>
      <c r="C64" s="7">
        <v>2678098</v>
      </c>
      <c r="D64" s="7">
        <v>105370.70000000019</v>
      </c>
      <c r="E64" s="7">
        <v>161210</v>
      </c>
      <c r="F64" s="7">
        <v>-55839.299999999814</v>
      </c>
      <c r="G64" s="7">
        <v>63693</v>
      </c>
      <c r="H64" s="25">
        <v>1.5299319450283591</v>
      </c>
      <c r="I64" s="25">
        <v>-0.52993194502835905</v>
      </c>
      <c r="J64" s="7">
        <v>92362</v>
      </c>
      <c r="K64" s="6">
        <v>109022</v>
      </c>
      <c r="L64" s="26">
        <v>0.84718680633266685</v>
      </c>
    </row>
    <row r="65" spans="1:12" x14ac:dyDescent="0.3">
      <c r="A65" s="24">
        <v>2022</v>
      </c>
      <c r="B65" s="13" t="s">
        <v>108</v>
      </c>
      <c r="C65" s="7">
        <v>2762464</v>
      </c>
      <c r="D65" s="7">
        <v>84366</v>
      </c>
      <c r="E65" s="7">
        <v>151900</v>
      </c>
      <c r="F65" s="7">
        <v>-67534</v>
      </c>
      <c r="G65" s="7">
        <v>83206</v>
      </c>
      <c r="H65" s="25">
        <v>1.8004883483867908</v>
      </c>
      <c r="I65" s="25">
        <v>-0.80048834838679084</v>
      </c>
      <c r="J65" s="7">
        <v>53998</v>
      </c>
      <c r="K65" s="6">
        <v>63891</v>
      </c>
      <c r="L65" s="26">
        <v>0.84515815999123511</v>
      </c>
    </row>
    <row r="66" spans="1:12" x14ac:dyDescent="0.3">
      <c r="A66" s="24"/>
      <c r="B66" s="13"/>
      <c r="C66" s="7"/>
      <c r="D66" s="7"/>
      <c r="E66" s="7"/>
      <c r="F66" s="7"/>
      <c r="G66" s="7"/>
      <c r="H66" s="25"/>
      <c r="I66" s="25"/>
      <c r="J66" s="7"/>
      <c r="K66" s="6"/>
      <c r="L66" s="26"/>
    </row>
    <row r="67" spans="1:12" x14ac:dyDescent="0.3">
      <c r="B67" s="27" t="s">
        <v>111</v>
      </c>
      <c r="D67" s="12">
        <f>SUM(D3:D65)</f>
        <v>2758408</v>
      </c>
      <c r="E67" s="12">
        <f>SUM(E3:E65)</f>
        <v>2560790.6849819496</v>
      </c>
      <c r="F67" s="12">
        <f>SUM(F3:F65)</f>
        <v>197617.31501805014</v>
      </c>
      <c r="G67" s="12"/>
      <c r="J67" s="28" t="s">
        <v>76</v>
      </c>
      <c r="K67" s="28" t="s">
        <v>76</v>
      </c>
      <c r="L67" s="28"/>
    </row>
    <row r="68" spans="1:12" x14ac:dyDescent="0.3">
      <c r="E68" s="25">
        <f>E67/D67</f>
        <v>0.92835819972315536</v>
      </c>
      <c r="F68" s="25">
        <f>F67/D67</f>
        <v>7.1641800276844525E-2</v>
      </c>
      <c r="G68" s="25"/>
      <c r="K68" s="10"/>
      <c r="L68" s="10"/>
    </row>
    <row r="69" spans="1:12" x14ac:dyDescent="0.3">
      <c r="B69" s="27" t="s">
        <v>77</v>
      </c>
      <c r="D69" s="12">
        <f>SUM(D3:D23)</f>
        <v>112688.8</v>
      </c>
      <c r="E69" s="12">
        <f>SUM(E3:E23)</f>
        <v>78915.684981949831</v>
      </c>
      <c r="F69" s="12">
        <f>SUM(F3:F23)</f>
        <v>33773.115018050165</v>
      </c>
      <c r="G69" s="12"/>
      <c r="K69" s="10"/>
      <c r="L69" s="10"/>
    </row>
    <row r="70" spans="1:12" x14ac:dyDescent="0.3">
      <c r="E70" s="25">
        <f>E69/D69</f>
        <v>0.70029750056749052</v>
      </c>
      <c r="F70" s="25">
        <f>F69/D69</f>
        <v>0.29970249943250937</v>
      </c>
      <c r="G70" s="25"/>
      <c r="K70" s="7"/>
      <c r="L70" s="7"/>
    </row>
    <row r="71" spans="1:12" x14ac:dyDescent="0.3">
      <c r="B71" s="8" t="s">
        <v>112</v>
      </c>
      <c r="D71" s="12">
        <f>SUM(D24:D65)</f>
        <v>2645719.2000000002</v>
      </c>
      <c r="E71" s="12">
        <f>SUM(E24:E65)</f>
        <v>2481875</v>
      </c>
      <c r="F71" s="12">
        <f>SUM(F24:F65)</f>
        <v>163844.20000000001</v>
      </c>
      <c r="G71" s="12"/>
    </row>
    <row r="72" spans="1:12" x14ac:dyDescent="0.3">
      <c r="E72" s="25">
        <f>E71/D71</f>
        <v>0.93807196168058948</v>
      </c>
      <c r="F72" s="25">
        <f>F71/D71</f>
        <v>6.1928038319410468E-2</v>
      </c>
      <c r="G72" s="25"/>
    </row>
    <row r="73" spans="1:12" x14ac:dyDescent="0.3">
      <c r="B73" s="8" t="s">
        <v>113</v>
      </c>
      <c r="D73" s="12">
        <f>SUM(D35:D65)</f>
        <v>1987568.3</v>
      </c>
      <c r="E73" s="12">
        <f>SUM(E35:E65)</f>
        <v>1875224</v>
      </c>
      <c r="F73" s="12">
        <f>SUM(F35:F65)</f>
        <v>112344.30000000005</v>
      </c>
      <c r="G73" s="12"/>
    </row>
    <row r="74" spans="1:12" x14ac:dyDescent="0.3">
      <c r="E74" s="25">
        <f>E73/D73</f>
        <v>0.94347650845508046</v>
      </c>
      <c r="F74" s="25">
        <f>F73/D73</f>
        <v>5.6523491544919507E-2</v>
      </c>
      <c r="G74" s="25"/>
    </row>
    <row r="75" spans="1:12" x14ac:dyDescent="0.3">
      <c r="C75" s="7"/>
    </row>
    <row r="76" spans="1:12" x14ac:dyDescent="0.3">
      <c r="C76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1" workbookViewId="0">
      <selection activeCell="C44" sqref="C44:K65"/>
    </sheetView>
  </sheetViews>
  <sheetFormatPr defaultRowHeight="14.4" x14ac:dyDescent="0.3"/>
  <cols>
    <col min="1" max="1" width="5" bestFit="1" customWidth="1"/>
    <col min="2" max="2" width="22" bestFit="1" customWidth="1"/>
    <col min="3" max="3" width="12" customWidth="1"/>
    <col min="5" max="8" width="10.5546875" customWidth="1"/>
    <col min="9" max="9" width="9.5546875" customWidth="1"/>
    <col min="10" max="10" width="12.109375" bestFit="1" customWidth="1"/>
    <col min="11" max="11" width="12.33203125" bestFit="1" customWidth="1"/>
  </cols>
  <sheetData>
    <row r="1" spans="1:11" ht="43.2" x14ac:dyDescent="0.3">
      <c r="A1" t="s">
        <v>60</v>
      </c>
      <c r="B1" t="s">
        <v>0</v>
      </c>
      <c r="C1" s="29" t="s">
        <v>78</v>
      </c>
      <c r="D1" s="29" t="s">
        <v>79</v>
      </c>
      <c r="E1" s="30" t="s">
        <v>80</v>
      </c>
      <c r="F1" s="30" t="s">
        <v>81</v>
      </c>
      <c r="G1" s="29" t="s">
        <v>82</v>
      </c>
      <c r="H1" s="29" t="s">
        <v>83</v>
      </c>
      <c r="I1" s="29" t="s">
        <v>84</v>
      </c>
      <c r="J1" s="29" t="s">
        <v>85</v>
      </c>
      <c r="K1" s="29" t="s">
        <v>86</v>
      </c>
    </row>
    <row r="2" spans="1:11" x14ac:dyDescent="0.3">
      <c r="A2">
        <v>1959</v>
      </c>
      <c r="B2" t="s">
        <v>68</v>
      </c>
      <c r="C2" s="31"/>
      <c r="D2" s="32">
        <v>35.11089281701031</v>
      </c>
      <c r="E2" s="32"/>
      <c r="F2" s="32"/>
      <c r="G2" s="32"/>
      <c r="H2" s="33"/>
      <c r="I2" s="33"/>
      <c r="J2" s="33"/>
      <c r="K2" s="32">
        <v>-0.4</v>
      </c>
    </row>
    <row r="3" spans="1:11" x14ac:dyDescent="0.3">
      <c r="A3" s="24">
        <v>1960</v>
      </c>
      <c r="B3" t="s">
        <v>16</v>
      </c>
      <c r="C3" s="31">
        <v>3.9028599605522629</v>
      </c>
      <c r="D3" s="32">
        <v>33.342054320277029</v>
      </c>
      <c r="E3" s="32">
        <v>0.58021551044309305</v>
      </c>
      <c r="F3" s="32">
        <v>1.4750549244363194</v>
      </c>
      <c r="G3" s="32">
        <v>-0.89483941399322531</v>
      </c>
      <c r="H3" s="32">
        <v>9.4150391698321556</v>
      </c>
      <c r="I3" s="32">
        <v>7.7066467807497929</v>
      </c>
      <c r="J3" s="32">
        <v>1.5861531670928031</v>
      </c>
      <c r="K3" s="32">
        <v>2.7</v>
      </c>
    </row>
    <row r="4" spans="1:11" x14ac:dyDescent="0.3">
      <c r="A4" s="24">
        <v>1961</v>
      </c>
      <c r="B4" t="s">
        <v>17</v>
      </c>
      <c r="C4" s="31">
        <v>6.4352324229409277</v>
      </c>
      <c r="D4" s="32">
        <v>31.452609466485377</v>
      </c>
      <c r="E4" s="32">
        <v>0.58667140315239308</v>
      </c>
      <c r="F4" s="32">
        <v>1.3580356554453517</v>
      </c>
      <c r="G4" s="32">
        <v>-0.77136425229295857</v>
      </c>
      <c r="H4" s="32">
        <v>12.829089898516457</v>
      </c>
      <c r="I4" s="32">
        <v>8.4669011671434617</v>
      </c>
      <c r="J4" s="32">
        <v>4.0216772899698014</v>
      </c>
      <c r="K4" s="32">
        <v>2.9</v>
      </c>
    </row>
    <row r="5" spans="1:11" x14ac:dyDescent="0.3">
      <c r="A5" s="24">
        <v>1962</v>
      </c>
      <c r="B5" t="s">
        <v>17</v>
      </c>
      <c r="C5" s="31">
        <v>8.4918069334522102</v>
      </c>
      <c r="D5" s="32">
        <v>30.278897353019158</v>
      </c>
      <c r="E5" s="32">
        <v>0.32776796694651067</v>
      </c>
      <c r="F5" s="32">
        <v>1.2982182220234282</v>
      </c>
      <c r="G5" s="32">
        <v>-0.97045025507691873</v>
      </c>
      <c r="H5" s="32">
        <v>12.697315031220981</v>
      </c>
      <c r="I5" s="32">
        <v>6.9818561646785042</v>
      </c>
      <c r="J5" s="32">
        <v>5.3424562551472405</v>
      </c>
      <c r="K5" s="32">
        <v>5.0999999999999996</v>
      </c>
    </row>
    <row r="6" spans="1:11" x14ac:dyDescent="0.3">
      <c r="A6" s="24">
        <v>1963</v>
      </c>
      <c r="B6" t="s">
        <v>18</v>
      </c>
      <c r="C6" s="31">
        <v>7.5764425447969899</v>
      </c>
      <c r="D6" s="32">
        <v>28.260069702721484</v>
      </c>
      <c r="E6" s="32">
        <v>7.5274190579254427E-2</v>
      </c>
      <c r="F6" s="32">
        <v>1.1737197864394642</v>
      </c>
      <c r="G6" s="32">
        <v>-1.0984455958602086</v>
      </c>
      <c r="H6" s="32">
        <v>15.261430551361627</v>
      </c>
      <c r="I6" s="32">
        <v>6.2168461149314282</v>
      </c>
      <c r="J6" s="32">
        <v>8.5152071137977003</v>
      </c>
      <c r="K6" s="32">
        <v>7.5</v>
      </c>
    </row>
    <row r="7" spans="1:11" x14ac:dyDescent="0.3">
      <c r="A7" s="24">
        <v>1964</v>
      </c>
      <c r="B7" t="s">
        <v>19</v>
      </c>
      <c r="C7" s="31">
        <v>9.5700177647036355</v>
      </c>
      <c r="D7" s="32">
        <v>28.075070831740838</v>
      </c>
      <c r="E7" s="32">
        <v>0.34377725409129795</v>
      </c>
      <c r="F7" s="32">
        <v>1.0995816583067195</v>
      </c>
      <c r="G7" s="32">
        <v>-0.7558044042154235</v>
      </c>
      <c r="H7" s="32">
        <v>10.292022339555245</v>
      </c>
      <c r="I7" s="32">
        <v>3.9594995892150422</v>
      </c>
      <c r="J7" s="32">
        <v>6.0913363140092827</v>
      </c>
      <c r="K7" s="32">
        <v>5.9</v>
      </c>
    </row>
    <row r="8" spans="1:11" x14ac:dyDescent="0.3">
      <c r="A8" s="24">
        <v>1965</v>
      </c>
      <c r="B8" t="s">
        <v>19</v>
      </c>
      <c r="C8" s="31">
        <v>12.170289918237117</v>
      </c>
      <c r="D8" s="32">
        <v>29.134775845537348</v>
      </c>
      <c r="E8" s="32">
        <v>-2.3783302571670131</v>
      </c>
      <c r="F8" s="32">
        <v>1.1295314790675197</v>
      </c>
      <c r="G8" s="32">
        <v>-3.5078617362345335</v>
      </c>
      <c r="H8" s="32">
        <v>8.0903745876521782</v>
      </c>
      <c r="I8" s="32">
        <v>4.6042314259870523</v>
      </c>
      <c r="J8" s="32">
        <v>3.3326980315626713</v>
      </c>
      <c r="K8" s="32">
        <v>4.3</v>
      </c>
    </row>
    <row r="9" spans="1:11" x14ac:dyDescent="0.3">
      <c r="A9" s="24">
        <v>1966</v>
      </c>
      <c r="B9" s="20" t="s">
        <v>69</v>
      </c>
      <c r="C9" s="31">
        <v>26.814522395946653</v>
      </c>
      <c r="D9" s="32">
        <v>33.816606095340745</v>
      </c>
      <c r="E9" s="32">
        <v>-2.1211638146987872</v>
      </c>
      <c r="F9" s="32">
        <v>1.3099417301671608</v>
      </c>
      <c r="G9" s="32">
        <v>-3.4311055448659471</v>
      </c>
      <c r="H9" s="32">
        <v>9.2573475158360026</v>
      </c>
      <c r="I9" s="32">
        <v>6.6830146134739437</v>
      </c>
      <c r="J9" s="32">
        <v>2.4130672644461697</v>
      </c>
      <c r="K9" s="37">
        <v>2</v>
      </c>
    </row>
    <row r="10" spans="1:11" x14ac:dyDescent="0.3">
      <c r="A10" s="24">
        <v>1967</v>
      </c>
      <c r="B10" t="s">
        <v>19</v>
      </c>
      <c r="C10" s="31">
        <v>9.5618604081132474</v>
      </c>
      <c r="D10" s="32">
        <v>33.367615072027981</v>
      </c>
      <c r="E10" s="32">
        <v>-0.55517358333187916</v>
      </c>
      <c r="F10" s="32">
        <v>1.4573306562461892</v>
      </c>
      <c r="G10" s="32">
        <v>-2.0125042395780675</v>
      </c>
      <c r="H10" s="32">
        <v>11.036112964506657</v>
      </c>
      <c r="I10" s="32">
        <v>7.714365497021717</v>
      </c>
      <c r="J10" s="32">
        <v>3.0838481498336421</v>
      </c>
      <c r="K10" s="32">
        <v>2</v>
      </c>
    </row>
    <row r="11" spans="1:11" x14ac:dyDescent="0.3">
      <c r="A11" s="24">
        <v>1968</v>
      </c>
      <c r="B11" t="s">
        <v>20</v>
      </c>
      <c r="C11" s="31">
        <v>16.392048950188482</v>
      </c>
      <c r="D11" s="32">
        <v>35.728882211898274</v>
      </c>
      <c r="E11" s="32">
        <v>-1.0267999007253572</v>
      </c>
      <c r="F11" s="32">
        <v>1.4719238645976598</v>
      </c>
      <c r="G11" s="32">
        <v>-2.4987237653230165</v>
      </c>
      <c r="H11" s="32">
        <v>8.6998765811147507</v>
      </c>
      <c r="I11" s="32">
        <v>7.3197062499793333</v>
      </c>
      <c r="J11" s="32">
        <v>1.2860362550010933</v>
      </c>
      <c r="K11" s="32">
        <v>1.3</v>
      </c>
    </row>
    <row r="12" spans="1:11" x14ac:dyDescent="0.3">
      <c r="A12" s="24">
        <v>1969</v>
      </c>
      <c r="B12" t="s">
        <v>21</v>
      </c>
      <c r="C12" s="31">
        <v>12.356440591632946</v>
      </c>
      <c r="D12" s="32">
        <v>36.299626879552939</v>
      </c>
      <c r="E12" s="32">
        <v>-1.2588143068062587</v>
      </c>
      <c r="F12" s="32">
        <v>1.5346309447306905</v>
      </c>
      <c r="G12" s="32">
        <v>-2.7934452515369501</v>
      </c>
      <c r="H12" s="32">
        <v>10.589842836864975</v>
      </c>
      <c r="I12" s="32">
        <v>6.5943158070161019</v>
      </c>
      <c r="J12" s="32">
        <v>3.7483490555749341</v>
      </c>
      <c r="K12" s="32">
        <v>2.8</v>
      </c>
    </row>
    <row r="13" spans="1:11" x14ac:dyDescent="0.3">
      <c r="A13" s="24">
        <v>1970</v>
      </c>
      <c r="B13" s="13" t="s">
        <v>22</v>
      </c>
      <c r="C13" s="31">
        <v>14.883498135285862</v>
      </c>
      <c r="D13" s="32">
        <v>38.082720622822322</v>
      </c>
      <c r="E13" s="32">
        <v>-1.5660879911654786</v>
      </c>
      <c r="F13" s="32">
        <v>1.5788665876482466</v>
      </c>
      <c r="G13" s="32">
        <v>-3.2436493448554953</v>
      </c>
      <c r="H13" s="32">
        <v>12.94093179459901</v>
      </c>
      <c r="I13" s="32">
        <v>6.0356138523988392</v>
      </c>
      <c r="J13" s="32">
        <v>6.5122629004745107</v>
      </c>
      <c r="K13" s="31">
        <v>5.0999999999999996</v>
      </c>
    </row>
    <row r="14" spans="1:11" x14ac:dyDescent="0.3">
      <c r="A14" s="24">
        <v>1971</v>
      </c>
      <c r="B14" s="13" t="s">
        <v>23</v>
      </c>
      <c r="C14" s="31">
        <v>22.448402180063738</v>
      </c>
      <c r="D14" s="32">
        <v>42.731389670336377</v>
      </c>
      <c r="E14" s="32">
        <v>-2.8757310504366655</v>
      </c>
      <c r="F14" s="32">
        <v>1.8652665236150112</v>
      </c>
      <c r="G14" s="32">
        <v>-4.7409975740516792</v>
      </c>
      <c r="H14" s="32">
        <v>9.1274664107512109</v>
      </c>
      <c r="I14" s="32">
        <v>1.8181079822218607</v>
      </c>
      <c r="J14" s="32">
        <v>7.4789702884588252</v>
      </c>
      <c r="K14" s="31">
        <v>5</v>
      </c>
    </row>
    <row r="15" spans="1:11" x14ac:dyDescent="0.3">
      <c r="A15" s="24">
        <v>1972</v>
      </c>
      <c r="B15" s="13" t="s">
        <v>24</v>
      </c>
      <c r="C15" s="31">
        <v>24.493183669994778</v>
      </c>
      <c r="D15" s="32">
        <v>48.568442567304245</v>
      </c>
      <c r="E15" s="32">
        <v>-4.7670412905354702</v>
      </c>
      <c r="F15" s="32">
        <v>2.098674307552626</v>
      </c>
      <c r="G15" s="32">
        <v>-6.8657155980880971</v>
      </c>
      <c r="H15" s="32">
        <v>9.5313430182855967</v>
      </c>
      <c r="I15" s="32">
        <v>3.690485751598942</v>
      </c>
      <c r="J15" s="32">
        <v>6.0128677563851625</v>
      </c>
      <c r="K15" s="31">
        <v>5.6</v>
      </c>
    </row>
    <row r="16" spans="1:11" x14ac:dyDescent="0.3">
      <c r="A16" s="24">
        <v>1973</v>
      </c>
      <c r="B16" s="13" t="s">
        <v>70</v>
      </c>
      <c r="C16" s="31">
        <v>28.177337976643429</v>
      </c>
      <c r="D16" s="32">
        <v>51.546398970236872</v>
      </c>
      <c r="E16" s="32">
        <v>-4.0637925856449018</v>
      </c>
      <c r="F16" s="32">
        <v>2.3017337435916816</v>
      </c>
      <c r="G16" s="32">
        <v>-6.3655263292365856</v>
      </c>
      <c r="H16" s="32">
        <v>20.772232441360458</v>
      </c>
      <c r="I16" s="32">
        <v>7.1258622974844883</v>
      </c>
      <c r="J16" s="32">
        <v>12.988732942733321</v>
      </c>
      <c r="K16" s="31">
        <v>10.4</v>
      </c>
    </row>
    <row r="17" spans="1:11" x14ac:dyDescent="0.3">
      <c r="A17" s="24">
        <v>1974</v>
      </c>
      <c r="B17" s="13" t="s">
        <v>26</v>
      </c>
      <c r="C17" s="31">
        <v>25.525380198072625</v>
      </c>
      <c r="D17" s="32">
        <v>51.004069071792479</v>
      </c>
      <c r="E17" s="32">
        <v>-3.5056300503286431</v>
      </c>
      <c r="F17" s="32">
        <v>2.7203817133252852</v>
      </c>
      <c r="G17" s="32">
        <v>-6.2260117636539301</v>
      </c>
      <c r="H17" s="32">
        <v>26.860100504391553</v>
      </c>
      <c r="I17" s="32">
        <v>5.5001411333997225</v>
      </c>
      <c r="J17" s="32">
        <v>20.386701127442393</v>
      </c>
      <c r="K17" s="31">
        <v>19.399999999999999</v>
      </c>
    </row>
    <row r="18" spans="1:11" x14ac:dyDescent="0.3">
      <c r="A18" s="24">
        <v>1975</v>
      </c>
      <c r="B18" s="13" t="s">
        <v>19</v>
      </c>
      <c r="C18" s="31">
        <v>29.376318625442082</v>
      </c>
      <c r="D18" s="32">
        <v>57.611635408041707</v>
      </c>
      <c r="E18" s="32">
        <v>-6.7378050698330112</v>
      </c>
      <c r="F18" s="32">
        <v>3.4795586434615817</v>
      </c>
      <c r="G18" s="32">
        <v>-10.217363713294592</v>
      </c>
      <c r="H18" s="32">
        <v>14.537951312959919</v>
      </c>
      <c r="I18" s="32">
        <v>-2.090162918828014</v>
      </c>
      <c r="J18" s="32">
        <v>17.419802916160833</v>
      </c>
      <c r="K18" s="31">
        <v>17.2</v>
      </c>
    </row>
    <row r="19" spans="1:11" x14ac:dyDescent="0.3">
      <c r="A19" s="24">
        <v>1976</v>
      </c>
      <c r="B19" s="13" t="s">
        <v>27</v>
      </c>
      <c r="C19" s="31">
        <v>24.811994790994518</v>
      </c>
      <c r="D19" s="32">
        <v>57.148560706159692</v>
      </c>
      <c r="E19" s="32">
        <v>-3.8879172546624861</v>
      </c>
      <c r="F19" s="32">
        <v>3.9295318963207837</v>
      </c>
      <c r="G19" s="32">
        <v>-7.8174491509832684</v>
      </c>
      <c r="H19" s="32">
        <v>25.823346198010967</v>
      </c>
      <c r="I19" s="32">
        <v>7.1253851581229526</v>
      </c>
      <c r="J19" s="32">
        <v>17.740511405039001</v>
      </c>
      <c r="K19" s="31">
        <v>16.5</v>
      </c>
    </row>
    <row r="20" spans="1:11" x14ac:dyDescent="0.3">
      <c r="A20" s="24">
        <v>1977</v>
      </c>
      <c r="B20" s="13" t="s">
        <v>24</v>
      </c>
      <c r="C20" s="31">
        <v>19.734175549414388</v>
      </c>
      <c r="D20" s="32">
        <v>56.313000345467565</v>
      </c>
      <c r="E20" s="32">
        <v>-2.6293100310119248</v>
      </c>
      <c r="F20" s="32">
        <v>4.2727429593919011</v>
      </c>
      <c r="G20" s="32">
        <v>-6.9020529904038233</v>
      </c>
      <c r="H20" s="32">
        <v>21.510765862405862</v>
      </c>
      <c r="I20" s="32">
        <v>2.5605007977546705</v>
      </c>
      <c r="J20" s="32">
        <v>18.921147890310181</v>
      </c>
      <c r="K20" s="31">
        <v>18.100000000000001</v>
      </c>
    </row>
    <row r="21" spans="1:11" x14ac:dyDescent="0.3">
      <c r="A21" s="24">
        <v>1978</v>
      </c>
      <c r="B21" s="13" t="s">
        <v>71</v>
      </c>
      <c r="C21" s="31">
        <v>26.801611550913648</v>
      </c>
      <c r="D21" s="32">
        <v>60.700138609989921</v>
      </c>
      <c r="E21" s="32">
        <v>-3.3445067024202872</v>
      </c>
      <c r="F21" s="32">
        <v>5.0610118832585522</v>
      </c>
      <c r="G21" s="32">
        <v>-8.4055185856788395</v>
      </c>
      <c r="H21" s="32">
        <v>17.636950402239449</v>
      </c>
      <c r="I21" s="32">
        <v>3.2401397973699915</v>
      </c>
      <c r="J21" s="32">
        <v>14.425253525893325</v>
      </c>
      <c r="K21" s="31">
        <v>12.4</v>
      </c>
    </row>
    <row r="22" spans="1:11" x14ac:dyDescent="0.3">
      <c r="A22" s="24">
        <v>1979</v>
      </c>
      <c r="B22" s="13" t="s">
        <v>28</v>
      </c>
      <c r="C22" s="31">
        <v>20.078825956349775</v>
      </c>
      <c r="D22" s="32">
        <v>59.582649288141894</v>
      </c>
      <c r="E22" s="32">
        <v>-3.1718768830991868</v>
      </c>
      <c r="F22" s="32">
        <v>4.9951666560371502</v>
      </c>
      <c r="G22" s="32">
        <v>-8.1670435391363352</v>
      </c>
      <c r="H22" s="32">
        <v>22.330938062633265</v>
      </c>
      <c r="I22" s="32">
        <v>5.9591594440656621</v>
      </c>
      <c r="J22" s="32">
        <v>15.935155388250081</v>
      </c>
      <c r="K22" s="31">
        <v>15.7</v>
      </c>
    </row>
    <row r="23" spans="1:11" x14ac:dyDescent="0.3">
      <c r="A23" s="24">
        <v>1980</v>
      </c>
      <c r="B23" s="13" t="s">
        <v>29</v>
      </c>
      <c r="C23" s="31">
        <v>20.385374098100655</v>
      </c>
      <c r="D23" s="32">
        <v>57.401498219151478</v>
      </c>
      <c r="E23" s="32">
        <v>-2.5395455583624913</v>
      </c>
      <c r="F23" s="32">
        <v>4.4266270400653447</v>
      </c>
      <c r="G23" s="32">
        <v>-6.9661725984278373</v>
      </c>
      <c r="H23" s="32">
        <v>24.959796291793126</v>
      </c>
      <c r="I23" s="32">
        <v>3.4300163819864053</v>
      </c>
      <c r="J23" s="32">
        <v>21.142557115876201</v>
      </c>
      <c r="K23" s="31">
        <v>21.1</v>
      </c>
    </row>
    <row r="24" spans="1:11" x14ac:dyDescent="0.3">
      <c r="A24" s="24">
        <v>1981</v>
      </c>
      <c r="B24" s="13" t="s">
        <v>30</v>
      </c>
      <c r="C24" s="31">
        <v>24.58781890071333</v>
      </c>
      <c r="D24" s="32">
        <v>59.700507979797734</v>
      </c>
      <c r="E24" s="32">
        <v>-5.7787872643865601</v>
      </c>
      <c r="F24" s="32">
        <v>5.0933284440494937</v>
      </c>
      <c r="G24" s="32">
        <v>-10.872115708436054</v>
      </c>
      <c r="H24" s="32">
        <v>19.790060533107948</v>
      </c>
      <c r="I24" s="32">
        <v>0.84422762871652424</v>
      </c>
      <c r="J24" s="32">
        <v>19.202146364653231</v>
      </c>
      <c r="K24" s="31">
        <v>18.7</v>
      </c>
    </row>
    <row r="25" spans="1:11" x14ac:dyDescent="0.3">
      <c r="A25" s="24">
        <v>1982</v>
      </c>
      <c r="B25" s="13" t="s">
        <v>72</v>
      </c>
      <c r="C25" s="31">
        <v>27.302271986623566</v>
      </c>
      <c r="D25" s="32">
        <v>64.392088102128739</v>
      </c>
      <c r="E25" s="32">
        <v>-3.4404181854503819</v>
      </c>
      <c r="F25" s="32">
        <v>6.5695885920694597</v>
      </c>
      <c r="G25" s="32">
        <v>-10.010006777519843</v>
      </c>
      <c r="H25" s="32">
        <v>18.027082652294851</v>
      </c>
      <c r="I25" s="32">
        <v>0.41358566219824411</v>
      </c>
      <c r="J25" s="32">
        <v>17.889821019527346</v>
      </c>
      <c r="K25" s="31">
        <v>16.3</v>
      </c>
    </row>
    <row r="26" spans="1:11" x14ac:dyDescent="0.3">
      <c r="A26" s="24">
        <v>1983</v>
      </c>
      <c r="B26" s="13" t="s">
        <v>73</v>
      </c>
      <c r="C26" s="31">
        <v>27.783457522619528</v>
      </c>
      <c r="D26" s="32">
        <v>70.66360550198803</v>
      </c>
      <c r="E26" s="32">
        <v>-2.3002518525657183</v>
      </c>
      <c r="F26" s="32">
        <v>7.810761711263468</v>
      </c>
      <c r="G26" s="32">
        <v>-10.111013563829188</v>
      </c>
      <c r="H26" s="32">
        <v>16.442454306406034</v>
      </c>
      <c r="I26" s="32">
        <v>1.169203496942032</v>
      </c>
      <c r="J26" s="32">
        <v>15.476977579686817</v>
      </c>
      <c r="K26" s="31">
        <v>15</v>
      </c>
    </row>
    <row r="27" spans="1:11" x14ac:dyDescent="0.3">
      <c r="A27" s="24">
        <v>1984</v>
      </c>
      <c r="B27" s="13" t="s">
        <v>33</v>
      </c>
      <c r="C27" s="31">
        <v>23.293506054394442</v>
      </c>
      <c r="D27" s="32">
        <v>76.200414874716245</v>
      </c>
      <c r="E27" s="32">
        <v>-3.0984973918148664</v>
      </c>
      <c r="F27" s="32">
        <v>8.3836008927919519</v>
      </c>
      <c r="G27" s="32">
        <v>-11.482098284606817</v>
      </c>
      <c r="H27" s="32">
        <v>14.334858768275765</v>
      </c>
      <c r="I27" s="32">
        <v>3.2258523786437934</v>
      </c>
      <c r="J27" s="32">
        <v>11.050482429342452</v>
      </c>
      <c r="K27" s="31">
        <v>10.6</v>
      </c>
    </row>
    <row r="28" spans="1:11" x14ac:dyDescent="0.3">
      <c r="A28" s="24">
        <v>1985</v>
      </c>
      <c r="B28" s="13" t="s">
        <v>33</v>
      </c>
      <c r="C28" s="31">
        <v>21.388728726930694</v>
      </c>
      <c r="D28" s="32">
        <v>82.419294630834514</v>
      </c>
      <c r="E28" s="32">
        <v>-3.9590475982149655</v>
      </c>
      <c r="F28" s="32">
        <v>8.4254863642199744</v>
      </c>
      <c r="G28" s="32">
        <v>-12.384533962434938</v>
      </c>
      <c r="H28" s="32">
        <v>12.229442529661782</v>
      </c>
      <c r="I28" s="32">
        <v>2.7980857269970869</v>
      </c>
      <c r="J28" s="32">
        <v>9.4400632313226254</v>
      </c>
      <c r="K28" s="31">
        <v>8.6</v>
      </c>
    </row>
    <row r="29" spans="1:11" x14ac:dyDescent="0.3">
      <c r="A29" s="24">
        <v>1986</v>
      </c>
      <c r="B29" s="13" t="s">
        <v>33</v>
      </c>
      <c r="C29" s="31">
        <v>16.561526177341435</v>
      </c>
      <c r="D29" s="32">
        <v>86.891250418675341</v>
      </c>
      <c r="E29" s="32">
        <v>-3.1768474231599173</v>
      </c>
      <c r="F29" s="32">
        <v>8.780485456232201</v>
      </c>
      <c r="G29" s="32">
        <v>-11.957332879392119</v>
      </c>
      <c r="H29" s="32">
        <v>10.562556325754514</v>
      </c>
      <c r="I29" s="32">
        <v>2.8599718876568545</v>
      </c>
      <c r="J29" s="32">
        <v>7.8415327502875556</v>
      </c>
      <c r="K29" s="31">
        <v>6.1</v>
      </c>
    </row>
    <row r="30" spans="1:11" x14ac:dyDescent="0.3">
      <c r="A30" s="24">
        <v>1987</v>
      </c>
      <c r="B30" s="13" t="s">
        <v>34</v>
      </c>
      <c r="C30" s="31">
        <v>14.661615790867401</v>
      </c>
      <c r="D30" s="32">
        <v>91.076082850325534</v>
      </c>
      <c r="E30" s="32">
        <v>-3.6130046681182368</v>
      </c>
      <c r="F30" s="32">
        <v>7.9010783309506545</v>
      </c>
      <c r="G30" s="32">
        <v>-11.51408299906889</v>
      </c>
      <c r="H30" s="32">
        <v>9.3930575326515395</v>
      </c>
      <c r="I30" s="32">
        <v>3.1919606188012892</v>
      </c>
      <c r="J30" s="32">
        <v>6.2819541307075184</v>
      </c>
      <c r="K30" s="31">
        <v>4.5999999999999996</v>
      </c>
    </row>
    <row r="31" spans="1:11" x14ac:dyDescent="0.3">
      <c r="A31" s="24">
        <v>1988</v>
      </c>
      <c r="B31" s="13" t="s">
        <v>35</v>
      </c>
      <c r="C31" s="31">
        <v>13.435587670148635</v>
      </c>
      <c r="D31" s="32">
        <v>92.970868083036891</v>
      </c>
      <c r="E31" s="32">
        <v>-2.7524218887649377</v>
      </c>
      <c r="F31" s="32">
        <v>8.2934589577728488</v>
      </c>
      <c r="G31" s="32">
        <v>-11.045880846537786</v>
      </c>
      <c r="H31" s="32">
        <v>11.123722880531275</v>
      </c>
      <c r="I31" s="32">
        <v>4.1943772687935734</v>
      </c>
      <c r="J31" s="32">
        <v>6.9446939436095931</v>
      </c>
      <c r="K31" s="31">
        <v>5</v>
      </c>
    </row>
    <row r="32" spans="1:11" x14ac:dyDescent="0.3">
      <c r="A32" s="24">
        <v>1989</v>
      </c>
      <c r="B32" s="13" t="s">
        <v>36</v>
      </c>
      <c r="C32" s="31">
        <v>12.946252782356837</v>
      </c>
      <c r="D32" s="32">
        <v>95.638583079096435</v>
      </c>
      <c r="E32" s="32">
        <v>-2.2653816328064682</v>
      </c>
      <c r="F32" s="32">
        <v>9.1635735907834714</v>
      </c>
      <c r="G32" s="32">
        <v>-11.42895522358994</v>
      </c>
      <c r="H32" s="32">
        <v>9.7957626496555434</v>
      </c>
      <c r="I32" s="32">
        <v>3.3883835107950659</v>
      </c>
      <c r="J32" s="32">
        <v>6.4221614436887222</v>
      </c>
      <c r="K32" s="31">
        <v>6.6</v>
      </c>
    </row>
    <row r="33" spans="1:11" x14ac:dyDescent="0.3">
      <c r="A33" s="24">
        <v>1990</v>
      </c>
      <c r="B33" s="13" t="s">
        <v>24</v>
      </c>
      <c r="C33" s="31">
        <v>13.017009942297506</v>
      </c>
      <c r="D33" s="32">
        <v>97.309084161624483</v>
      </c>
      <c r="E33" s="32">
        <v>-1.353779087110649</v>
      </c>
      <c r="F33" s="32">
        <v>10.042871144752976</v>
      </c>
      <c r="G33" s="32">
        <v>-11.396650231863624</v>
      </c>
      <c r="H33" s="32">
        <v>10.619644502007446</v>
      </c>
      <c r="I33" s="32">
        <v>2.0525814785535772</v>
      </c>
      <c r="J33" s="32">
        <v>8.4695954099508413</v>
      </c>
      <c r="K33" s="31">
        <v>6.1</v>
      </c>
    </row>
    <row r="34" spans="1:11" x14ac:dyDescent="0.3">
      <c r="A34" s="24">
        <v>1991</v>
      </c>
      <c r="B34" s="13" t="s">
        <v>71</v>
      </c>
      <c r="C34" s="31">
        <v>13.073938421129427</v>
      </c>
      <c r="D34" s="32">
        <v>100.72759886349462</v>
      </c>
      <c r="E34" s="32">
        <v>-3.9256553955294086E-2</v>
      </c>
      <c r="F34" s="32">
        <v>11.297698258001573</v>
      </c>
      <c r="G34" s="32">
        <v>-11.336954811956867</v>
      </c>
      <c r="H34" s="32">
        <v>9.2364110179910455</v>
      </c>
      <c r="I34" s="32">
        <v>1.5384475536197613</v>
      </c>
      <c r="J34" s="32">
        <v>7.7198340934313734</v>
      </c>
      <c r="K34" s="31">
        <v>6.4</v>
      </c>
    </row>
    <row r="35" spans="1:11" x14ac:dyDescent="0.3">
      <c r="A35" s="24">
        <v>1992</v>
      </c>
      <c r="B35" s="13" t="s">
        <v>37</v>
      </c>
      <c r="C35" s="31">
        <v>12.40164321469328</v>
      </c>
      <c r="D35" s="32">
        <v>107.58336336360593</v>
      </c>
      <c r="E35" s="32">
        <v>1.848318905634988</v>
      </c>
      <c r="F35" s="32">
        <v>12.170693333857118</v>
      </c>
      <c r="G35" s="32">
        <v>-10.32237442822213</v>
      </c>
      <c r="H35" s="32">
        <v>5.2388331740643252</v>
      </c>
      <c r="I35" s="32">
        <v>0.83427546695604349</v>
      </c>
      <c r="J35" s="32">
        <v>4.5376536273463302</v>
      </c>
      <c r="K35" s="31">
        <v>5.4</v>
      </c>
    </row>
    <row r="36" spans="1:11" x14ac:dyDescent="0.3">
      <c r="A36" s="24">
        <v>1993</v>
      </c>
      <c r="B36" s="13" t="s">
        <v>38</v>
      </c>
      <c r="C36" s="31">
        <v>12.895864559575813</v>
      </c>
      <c r="D36" s="32">
        <v>117.9195733817929</v>
      </c>
      <c r="E36" s="32">
        <v>2.615697054435465</v>
      </c>
      <c r="F36" s="32">
        <v>12.5964065009124</v>
      </c>
      <c r="G36" s="32">
        <v>-9.9807094464769328</v>
      </c>
      <c r="H36" s="32">
        <v>3.0000064521655787</v>
      </c>
      <c r="I36" s="32">
        <v>-0.8528057543396983</v>
      </c>
      <c r="J36" s="32">
        <v>3.947564358344664</v>
      </c>
      <c r="K36" s="31">
        <v>4.2</v>
      </c>
    </row>
    <row r="37" spans="1:11" x14ac:dyDescent="0.3">
      <c r="A37" s="24">
        <v>1994</v>
      </c>
      <c r="B37" s="13" t="s">
        <v>39</v>
      </c>
      <c r="C37" s="31">
        <v>11.355757888674674</v>
      </c>
      <c r="D37" s="32">
        <v>124.14731136361618</v>
      </c>
      <c r="E37" s="32">
        <v>2.2655291270943199</v>
      </c>
      <c r="F37" s="32">
        <v>11.304289665089184</v>
      </c>
      <c r="G37" s="32">
        <v>-9.0387605379948646</v>
      </c>
      <c r="H37" s="32">
        <v>5.769696658022383</v>
      </c>
      <c r="I37" s="32">
        <v>2.1510236477730444</v>
      </c>
      <c r="J37" s="32">
        <v>3.644343258585252</v>
      </c>
      <c r="K37" s="31">
        <v>3.9</v>
      </c>
    </row>
    <row r="38" spans="1:11" x14ac:dyDescent="0.3">
      <c r="A38" s="24">
        <v>1995</v>
      </c>
      <c r="B38" s="13" t="s">
        <v>40</v>
      </c>
      <c r="C38" s="31">
        <v>7.7268548288185031</v>
      </c>
      <c r="D38" s="32">
        <v>119.36218736440584</v>
      </c>
      <c r="E38" s="32">
        <v>3.8937783735825358</v>
      </c>
      <c r="F38" s="32">
        <v>11.104048072377326</v>
      </c>
      <c r="G38" s="32">
        <v>-7.2102696987947912</v>
      </c>
      <c r="H38" s="32">
        <v>7.9542649816466167</v>
      </c>
      <c r="I38" s="32">
        <v>2.8868367364316612</v>
      </c>
      <c r="J38" s="32">
        <v>5.4308879549123503</v>
      </c>
      <c r="K38" s="31">
        <v>5.4</v>
      </c>
    </row>
    <row r="39" spans="1:11" x14ac:dyDescent="0.3">
      <c r="A39" s="24">
        <v>1996</v>
      </c>
      <c r="B39" s="13" t="s">
        <v>41</v>
      </c>
      <c r="C39" s="31">
        <v>5.6072680248632452</v>
      </c>
      <c r="D39" s="32">
        <v>119.10927591857019</v>
      </c>
      <c r="E39" s="32">
        <v>4.4309407827549183</v>
      </c>
      <c r="F39" s="32">
        <v>11.045608131850081</v>
      </c>
      <c r="G39" s="32">
        <v>-6.6146673490951633</v>
      </c>
      <c r="H39" s="32">
        <v>5.831509895539881</v>
      </c>
      <c r="I39" s="32">
        <v>1.2667848019171544</v>
      </c>
      <c r="J39" s="32">
        <v>4.5076232078973959</v>
      </c>
      <c r="K39" s="31">
        <v>3.9</v>
      </c>
    </row>
    <row r="40" spans="1:11" x14ac:dyDescent="0.3">
      <c r="A40" s="24">
        <v>1997</v>
      </c>
      <c r="B40" s="13" t="s">
        <v>42</v>
      </c>
      <c r="C40" s="31">
        <v>2.4039130746804602</v>
      </c>
      <c r="D40" s="32">
        <v>116.78209135417504</v>
      </c>
      <c r="E40" s="32">
        <v>6.1560443638725166</v>
      </c>
      <c r="F40" s="32">
        <v>9.1376695152767322</v>
      </c>
      <c r="G40" s="32">
        <v>-2.9816251514042156</v>
      </c>
      <c r="H40" s="32">
        <v>4.4445753292919932</v>
      </c>
      <c r="I40" s="32">
        <v>1.8302122338843816</v>
      </c>
      <c r="J40" s="32">
        <v>2.5673746897462166</v>
      </c>
      <c r="K40" s="31">
        <v>1.7</v>
      </c>
    </row>
    <row r="41" spans="1:11" x14ac:dyDescent="0.3">
      <c r="A41" s="24">
        <v>1998</v>
      </c>
      <c r="B41" s="13" t="s">
        <v>43</v>
      </c>
      <c r="C41" s="31">
        <v>1.8863385320602646</v>
      </c>
      <c r="D41" s="32">
        <v>114.12691208309811</v>
      </c>
      <c r="E41" s="32">
        <v>4.851095761791151</v>
      </c>
      <c r="F41" s="32">
        <v>7.8393574043287808</v>
      </c>
      <c r="G41" s="32">
        <v>-2.9882616425376303</v>
      </c>
      <c r="H41" s="32">
        <v>4.2567390724628211</v>
      </c>
      <c r="I41" s="32">
        <v>1.8106151619762301</v>
      </c>
      <c r="J41" s="32">
        <v>2.4026216780980576</v>
      </c>
      <c r="K41" s="31">
        <v>1.8</v>
      </c>
    </row>
    <row r="42" spans="1:11" x14ac:dyDescent="0.3">
      <c r="A42" s="24">
        <v>1999</v>
      </c>
      <c r="B42" s="13" t="s">
        <v>44</v>
      </c>
      <c r="C42" s="31">
        <v>2.4296604255016092</v>
      </c>
      <c r="D42" s="32">
        <v>113.2894665742529</v>
      </c>
      <c r="E42" s="32">
        <v>4.5977128867433468</v>
      </c>
      <c r="F42" s="32">
        <v>6.3705086033734428</v>
      </c>
      <c r="G42" s="32">
        <v>-1.7727957166300969</v>
      </c>
      <c r="H42" s="32">
        <v>3.1868293105687258</v>
      </c>
      <c r="I42" s="32">
        <v>1.6257275993545761</v>
      </c>
      <c r="J42" s="32">
        <v>1.5361284470883021</v>
      </c>
      <c r="K42" s="31">
        <v>1.6</v>
      </c>
    </row>
    <row r="43" spans="1:11" x14ac:dyDescent="0.3">
      <c r="A43" s="24">
        <v>2000</v>
      </c>
      <c r="B43" s="13" t="s">
        <v>45</v>
      </c>
      <c r="C43" s="31">
        <f>[1]Conti_PA!I43/[1]Conti_PA!I42*100-100</f>
        <v>1.6711752225571956</v>
      </c>
      <c r="D43" s="32">
        <f>[1]Conti_PA!I43/[1]PILeSPESAPPAA_Annuale!O141*100</f>
        <v>109.0257942547355</v>
      </c>
      <c r="E43" s="32">
        <f>[1]Conti_PA!G43/[1]PILeSPESAPPAA_Annuale!O141*100</f>
        <v>3.6899334674653805</v>
      </c>
      <c r="F43" s="32">
        <f>[1]Conti_PA!D43/[1]PILeSPESAPPAA_Annuale!O141*100</f>
        <v>6.1132671275505883</v>
      </c>
      <c r="G43" s="32">
        <f>[1]Conti_PA!H43/[1]PILeSPESAPPAA_Annuale!O141*100</f>
        <v>-2.4233336600852073</v>
      </c>
      <c r="H43" s="32">
        <f>[1]PILeSPESAPPAA_Annuale!O141/[1]PILeSPESAPPAA_Annuale!O140*100-100</f>
        <v>5.647230416215109</v>
      </c>
      <c r="I43" s="32">
        <f>[1]PILeSPESAPPAA_Annuale!X141/[1]PILeSPESAPPAA_Annuale!X140*100-100</f>
        <v>3.7869551432397941</v>
      </c>
      <c r="J43" s="32">
        <f>[1]PILeSPESAPPAA_Annuale!B141/[1]PILeSPESAPPAA_Annuale!B140*100-100</f>
        <v>1.7923979660140219</v>
      </c>
      <c r="K43" s="31">
        <v>2.6</v>
      </c>
    </row>
    <row r="44" spans="1:11" x14ac:dyDescent="0.3">
      <c r="A44" s="24">
        <v>2001</v>
      </c>
      <c r="B44" s="13" t="s">
        <v>46</v>
      </c>
      <c r="C44" s="31">
        <v>4.9098705178966355</v>
      </c>
      <c r="D44" s="32">
        <v>108.88641437002622</v>
      </c>
      <c r="E44" s="32">
        <v>2.8684874163507996</v>
      </c>
      <c r="F44" s="32">
        <v>6.0587968992210017</v>
      </c>
      <c r="G44" s="32">
        <v>-3.1903094828702017</v>
      </c>
      <c r="H44" s="32">
        <v>5.0441602338566298</v>
      </c>
      <c r="I44" s="32">
        <v>1.9513715560523792</v>
      </c>
      <c r="J44" s="32">
        <v>3.0335920258844737</v>
      </c>
      <c r="K44" s="31">
        <v>2.7</v>
      </c>
    </row>
    <row r="45" spans="1:11" x14ac:dyDescent="0.3">
      <c r="A45" s="24">
        <v>2002</v>
      </c>
      <c r="B45" s="13" t="s">
        <v>47</v>
      </c>
      <c r="C45" s="31">
        <v>1.1347665165428538</v>
      </c>
      <c r="D45" s="32">
        <v>106.36047649824786</v>
      </c>
      <c r="E45" s="32">
        <v>2.5637305556734344</v>
      </c>
      <c r="F45" s="32">
        <v>5.4330321392438155</v>
      </c>
      <c r="G45" s="32">
        <v>-2.8693015835703806</v>
      </c>
      <c r="H45" s="32">
        <v>3.5365998413663107</v>
      </c>
      <c r="I45" s="32">
        <v>0.25394299896845496</v>
      </c>
      <c r="J45" s="32">
        <v>3.274341880430228</v>
      </c>
      <c r="K45" s="31">
        <v>2.4</v>
      </c>
    </row>
    <row r="46" spans="1:11" x14ac:dyDescent="0.3">
      <c r="A46" s="24">
        <v>2003</v>
      </c>
      <c r="B46" s="13" t="s">
        <v>47</v>
      </c>
      <c r="C46" s="31">
        <v>2.4498903938315664</v>
      </c>
      <c r="D46" s="32">
        <v>105.49457758882026</v>
      </c>
      <c r="E46" s="32">
        <v>1.7363675394703293</v>
      </c>
      <c r="F46" s="32">
        <v>4.9539927490863223</v>
      </c>
      <c r="G46" s="32">
        <v>-3.217625209615993</v>
      </c>
      <c r="H46" s="32">
        <v>3.2907985276008986</v>
      </c>
      <c r="I46" s="32">
        <v>0.13862689077650714</v>
      </c>
      <c r="J46" s="32">
        <v>3.147807928565399</v>
      </c>
      <c r="K46" s="31">
        <v>2.5</v>
      </c>
    </row>
    <row r="47" spans="1:11" x14ac:dyDescent="0.3">
      <c r="A47" s="24">
        <v>2004</v>
      </c>
      <c r="B47" s="13" t="s">
        <v>47</v>
      </c>
      <c r="C47" s="31">
        <v>3.7432092703879363</v>
      </c>
      <c r="D47" s="32">
        <v>105.10091102574573</v>
      </c>
      <c r="E47" s="32">
        <v>1.1173165124191036</v>
      </c>
      <c r="F47" s="32">
        <v>4.5961665446778568</v>
      </c>
      <c r="G47" s="32">
        <v>-3.4788500322587534</v>
      </c>
      <c r="H47" s="32">
        <v>4.1317904181364042</v>
      </c>
      <c r="I47" s="32">
        <v>1.4235941581790712</v>
      </c>
      <c r="J47" s="32">
        <v>2.6701836810610899</v>
      </c>
      <c r="K47" s="31">
        <v>2</v>
      </c>
    </row>
    <row r="48" spans="1:11" x14ac:dyDescent="0.3">
      <c r="A48" s="24">
        <v>2005</v>
      </c>
      <c r="B48" s="13" t="s">
        <v>47</v>
      </c>
      <c r="C48" s="31">
        <v>4.2701833496516741</v>
      </c>
      <c r="D48" s="32">
        <v>106.55751106043087</v>
      </c>
      <c r="E48" s="32">
        <v>0.41797351736397764</v>
      </c>
      <c r="F48" s="32">
        <v>4.5004962054659527</v>
      </c>
      <c r="G48" s="32">
        <v>-4.0825226881019745</v>
      </c>
      <c r="H48" s="32">
        <v>2.8448502016430268</v>
      </c>
      <c r="I48" s="32">
        <v>0.81784897365059805</v>
      </c>
      <c r="J48" s="32">
        <v>2.0105579008358205</v>
      </c>
      <c r="K48" s="31">
        <v>1.7</v>
      </c>
    </row>
    <row r="49" spans="1:11" x14ac:dyDescent="0.3">
      <c r="A49" s="24">
        <v>2006</v>
      </c>
      <c r="B49" s="13" t="s">
        <v>48</v>
      </c>
      <c r="C49" s="31">
        <v>4.1313396255269623</v>
      </c>
      <c r="D49" s="32">
        <v>106.73976232682598</v>
      </c>
      <c r="E49" s="32">
        <v>0.81961152757916134</v>
      </c>
      <c r="F49" s="32">
        <v>4.4361812053789595</v>
      </c>
      <c r="G49" s="32">
        <v>-3.6165696777997982</v>
      </c>
      <c r="H49" s="32">
        <v>3.9535420728205963</v>
      </c>
      <c r="I49" s="32">
        <v>1.7906396808179466</v>
      </c>
      <c r="J49" s="32">
        <v>2.1248539146475451</v>
      </c>
      <c r="K49" s="31">
        <v>2</v>
      </c>
    </row>
    <row r="50" spans="1:11" x14ac:dyDescent="0.3">
      <c r="A50" s="24">
        <v>2007</v>
      </c>
      <c r="B50" s="13" t="s">
        <v>42</v>
      </c>
      <c r="C50" s="31">
        <v>1.2257998416975937</v>
      </c>
      <c r="D50" s="32">
        <v>103.88954991077132</v>
      </c>
      <c r="E50" s="32">
        <v>3.4076445230046963</v>
      </c>
      <c r="F50" s="32">
        <v>4.747901308848097</v>
      </c>
      <c r="G50" s="32">
        <v>-1.3402567858434007</v>
      </c>
      <c r="H50" s="32">
        <v>4.0029322075772171</v>
      </c>
      <c r="I50" s="32">
        <v>1.4870729803678557</v>
      </c>
      <c r="J50" s="32">
        <v>2.4789947658615148</v>
      </c>
      <c r="K50" s="31">
        <v>1.7</v>
      </c>
    </row>
    <row r="51" spans="1:11" x14ac:dyDescent="0.3">
      <c r="A51" s="24">
        <v>2008</v>
      </c>
      <c r="B51" s="13" t="s">
        <v>49</v>
      </c>
      <c r="C51" s="31">
        <v>3.635872039563921</v>
      </c>
      <c r="D51" s="32">
        <v>106.16398833632105</v>
      </c>
      <c r="E51" s="32">
        <v>2.3476225246220404</v>
      </c>
      <c r="F51" s="32">
        <v>4.9115240562462201</v>
      </c>
      <c r="G51" s="32">
        <v>-2.5639015316241798</v>
      </c>
      <c r="H51" s="32">
        <v>1.4155955284232959</v>
      </c>
      <c r="I51" s="32">
        <v>-0.96201284057929115</v>
      </c>
      <c r="J51" s="32">
        <v>2.4007034444019695</v>
      </c>
      <c r="K51" s="31">
        <v>3.2</v>
      </c>
    </row>
    <row r="52" spans="1:11" x14ac:dyDescent="0.3">
      <c r="A52" s="24">
        <v>2009</v>
      </c>
      <c r="B52" s="13" t="s">
        <v>47</v>
      </c>
      <c r="C52" s="31">
        <v>5.7852801632533897</v>
      </c>
      <c r="D52" s="32">
        <v>116.60965097673753</v>
      </c>
      <c r="E52" s="32">
        <v>-0.71263008114282544</v>
      </c>
      <c r="F52" s="32">
        <v>4.4084159076532865</v>
      </c>
      <c r="G52" s="32">
        <v>-5.1210459887961113</v>
      </c>
      <c r="H52" s="32">
        <v>-3.6907566797667499</v>
      </c>
      <c r="I52" s="32">
        <v>-5.2809372082930963</v>
      </c>
      <c r="J52" s="32">
        <v>1.6788389598229685</v>
      </c>
      <c r="K52" s="31">
        <v>0.7</v>
      </c>
    </row>
    <row r="53" spans="1:11" x14ac:dyDescent="0.3">
      <c r="A53" s="24">
        <v>2010</v>
      </c>
      <c r="B53" s="13" t="s">
        <v>47</v>
      </c>
      <c r="C53" s="31">
        <v>4.4248128268278748</v>
      </c>
      <c r="D53" s="32">
        <v>119.19814775761424</v>
      </c>
      <c r="E53" s="32">
        <v>3.7982239455180769E-2</v>
      </c>
      <c r="F53" s="32">
        <v>4.2777186873983499</v>
      </c>
      <c r="G53" s="32">
        <v>-4.2397364479431685</v>
      </c>
      <c r="H53" s="32">
        <v>2.1571325236443784</v>
      </c>
      <c r="I53" s="32">
        <v>1.7132958391692199</v>
      </c>
      <c r="J53" s="32">
        <v>0.43636053754167392</v>
      </c>
      <c r="K53" s="31">
        <v>1.6</v>
      </c>
    </row>
    <row r="54" spans="1:11" x14ac:dyDescent="0.3">
      <c r="A54" s="24">
        <v>2011</v>
      </c>
      <c r="B54" s="13" t="s">
        <v>50</v>
      </c>
      <c r="C54" s="31">
        <v>2.750056336115648</v>
      </c>
      <c r="D54" s="32">
        <v>119.69226734486695</v>
      </c>
      <c r="E54" s="32">
        <v>1.0563723263323772</v>
      </c>
      <c r="F54" s="32">
        <v>4.6493847057277975</v>
      </c>
      <c r="G54" s="32">
        <v>-3.5930123793954203</v>
      </c>
      <c r="H54" s="32">
        <v>2.3258784292780064</v>
      </c>
      <c r="I54" s="32">
        <v>0.70733334703443518</v>
      </c>
      <c r="J54" s="32">
        <v>1.6071769834934599</v>
      </c>
      <c r="K54" s="31">
        <v>2.7</v>
      </c>
    </row>
    <row r="55" spans="1:11" x14ac:dyDescent="0.3">
      <c r="A55" s="34">
        <v>2012</v>
      </c>
      <c r="B55" s="35" t="s">
        <v>51</v>
      </c>
      <c r="C55" s="31">
        <v>4.1194553735084583</v>
      </c>
      <c r="D55" s="32">
        <v>126.49471449871264</v>
      </c>
      <c r="E55" s="32">
        <v>2.2156436260045274</v>
      </c>
      <c r="F55" s="32">
        <v>5.1610521740056559</v>
      </c>
      <c r="G55" s="32">
        <v>-2.9454085480011281</v>
      </c>
      <c r="H55" s="32">
        <v>-1.4797279257486196</v>
      </c>
      <c r="I55" s="32">
        <v>-2.9809057682377187</v>
      </c>
      <c r="J55" s="32">
        <v>1.5473014403773391</v>
      </c>
      <c r="K55" s="31">
        <v>3.1</v>
      </c>
    </row>
    <row r="56" spans="1:11" x14ac:dyDescent="0.3">
      <c r="A56" s="34">
        <v>2013</v>
      </c>
      <c r="B56" s="35" t="s">
        <v>52</v>
      </c>
      <c r="C56" s="31">
        <v>3.9650846226403189</v>
      </c>
      <c r="D56" s="32">
        <v>132.45685184070229</v>
      </c>
      <c r="E56" s="32">
        <v>1.9751960516168861</v>
      </c>
      <c r="F56" s="32">
        <v>4.8294489051101683</v>
      </c>
      <c r="G56" s="32">
        <v>-2.8542528534932816</v>
      </c>
      <c r="H56" s="32">
        <v>-0.71458354610960839</v>
      </c>
      <c r="I56" s="32">
        <v>-1.8410654508824678</v>
      </c>
      <c r="J56" s="32">
        <v>1.147610158919548</v>
      </c>
      <c r="K56" s="36">
        <v>1.1000000000000001</v>
      </c>
    </row>
    <row r="57" spans="1:11" x14ac:dyDescent="0.3">
      <c r="A57" s="24">
        <v>2014</v>
      </c>
      <c r="B57" s="13" t="s">
        <v>74</v>
      </c>
      <c r="C57" s="31">
        <v>3.1256302079637095</v>
      </c>
      <c r="D57" s="32">
        <v>135.36694847307885</v>
      </c>
      <c r="E57" s="32">
        <v>1.6259007588520034</v>
      </c>
      <c r="F57" s="32">
        <v>4.5802963932285845</v>
      </c>
      <c r="G57" s="32">
        <v>-2.9543956343765809</v>
      </c>
      <c r="H57" s="32">
        <v>0.90865218958435889</v>
      </c>
      <c r="I57" s="32">
        <v>-4.5475423638237089E-3</v>
      </c>
      <c r="J57" s="32">
        <v>0.91324126198146871</v>
      </c>
      <c r="K57" s="36">
        <v>0.2</v>
      </c>
    </row>
    <row r="58" spans="1:11" x14ac:dyDescent="0.3">
      <c r="A58" s="24">
        <v>2015</v>
      </c>
      <c r="B58" s="13" t="s">
        <v>54</v>
      </c>
      <c r="C58" s="31">
        <v>1.6528464559174836</v>
      </c>
      <c r="D58" s="32">
        <v>135.28101223000505</v>
      </c>
      <c r="E58" s="32">
        <v>1.5612965194776951</v>
      </c>
      <c r="F58" s="32">
        <v>4.113498313050675</v>
      </c>
      <c r="G58" s="32">
        <v>-2.5522017935729795</v>
      </c>
      <c r="H58" s="32">
        <v>1.717420660221407</v>
      </c>
      <c r="I58" s="32">
        <v>0.77830435071658144</v>
      </c>
      <c r="J58" s="32">
        <v>0.93186357475971704</v>
      </c>
      <c r="K58" s="36">
        <v>-0.1</v>
      </c>
    </row>
    <row r="59" spans="1:11" x14ac:dyDescent="0.3">
      <c r="A59" s="24">
        <v>2016</v>
      </c>
      <c r="B59" s="13" t="s">
        <v>75</v>
      </c>
      <c r="C59" s="31">
        <v>2.0669238508319836</v>
      </c>
      <c r="D59" s="32">
        <v>134.78506260338855</v>
      </c>
      <c r="E59" s="32">
        <v>1.5109800359337624</v>
      </c>
      <c r="F59" s="32">
        <v>3.9148789222796165</v>
      </c>
      <c r="G59" s="32">
        <v>-2.4038988863458544</v>
      </c>
      <c r="H59" s="32">
        <v>2.4424851466905864</v>
      </c>
      <c r="I59" s="32">
        <v>1.2934627315590745</v>
      </c>
      <c r="J59" s="32">
        <v>1.134350020372537</v>
      </c>
      <c r="K59" s="36">
        <v>-0.1</v>
      </c>
    </row>
    <row r="60" spans="1:11" x14ac:dyDescent="0.3">
      <c r="A60" s="24">
        <v>2017</v>
      </c>
      <c r="B60" s="35" t="s">
        <v>56</v>
      </c>
      <c r="C60" s="31">
        <v>1.93335224247204</v>
      </c>
      <c r="D60" s="32">
        <v>134.16255670298759</v>
      </c>
      <c r="E60" s="32">
        <v>1.3502301748573413</v>
      </c>
      <c r="F60" s="32">
        <v>3.7693349874535933</v>
      </c>
      <c r="G60" s="32">
        <v>-2.419104812596252</v>
      </c>
      <c r="H60" s="32">
        <v>2.4063166431063081</v>
      </c>
      <c r="I60" s="32">
        <v>1.6678590410685814</v>
      </c>
      <c r="J60" s="32">
        <v>0.72634322095781556</v>
      </c>
      <c r="K60" s="36">
        <v>1.1000000000000001</v>
      </c>
    </row>
    <row r="61" spans="1:11" x14ac:dyDescent="0.3">
      <c r="A61" s="24">
        <v>2018</v>
      </c>
      <c r="B61" s="35" t="s">
        <v>57</v>
      </c>
      <c r="C61" s="31">
        <v>2.2169641033380003</v>
      </c>
      <c r="D61" s="32">
        <v>134.44288308533993</v>
      </c>
      <c r="E61" s="32">
        <v>1.4814909320990193</v>
      </c>
      <c r="F61" s="32">
        <v>3.6466253191277005</v>
      </c>
      <c r="G61" s="32">
        <v>-2.1651343870286812</v>
      </c>
      <c r="H61" s="32">
        <v>2.003831871236585</v>
      </c>
      <c r="I61" s="32">
        <v>0.92581094101274175</v>
      </c>
      <c r="J61" s="32">
        <v>1.0681320468694651</v>
      </c>
      <c r="K61" s="36">
        <v>1.1000000000000001</v>
      </c>
    </row>
    <row r="62" spans="1:11" x14ac:dyDescent="0.3">
      <c r="A62" s="24">
        <v>2019</v>
      </c>
      <c r="B62" s="13" t="s">
        <v>58</v>
      </c>
      <c r="C62" s="31">
        <v>1.1964932827894756</v>
      </c>
      <c r="D62" s="32">
        <v>134.13887023532985</v>
      </c>
      <c r="E62" s="32">
        <v>1.8543972290628912</v>
      </c>
      <c r="F62" s="32">
        <v>3.3618150684454973</v>
      </c>
      <c r="G62" s="32">
        <v>-1.5074178393826061</v>
      </c>
      <c r="H62" s="32">
        <v>1.4258454033191583</v>
      </c>
      <c r="I62" s="32">
        <v>0.48319831659715362</v>
      </c>
      <c r="J62" s="32">
        <v>0.93811413501386198</v>
      </c>
      <c r="K62" s="36">
        <v>0.5</v>
      </c>
    </row>
    <row r="63" spans="1:11" x14ac:dyDescent="0.3">
      <c r="A63" s="24">
        <v>2020</v>
      </c>
      <c r="B63" s="13" t="s">
        <v>58</v>
      </c>
      <c r="C63" s="31">
        <v>6.7519929427502916</v>
      </c>
      <c r="D63" s="32">
        <v>154.88840922375465</v>
      </c>
      <c r="E63" s="32">
        <v>-6.2054644860064592</v>
      </c>
      <c r="F63" s="32">
        <v>3.450229584847238</v>
      </c>
      <c r="G63" s="32">
        <v>-9.6556940708536967</v>
      </c>
      <c r="H63" s="32">
        <v>-7.548977999870317</v>
      </c>
      <c r="I63" s="32">
        <v>-8.9791260972892388</v>
      </c>
      <c r="J63" s="32">
        <v>1.5712309013288035</v>
      </c>
      <c r="K63" s="36">
        <v>-0.3</v>
      </c>
    </row>
    <row r="64" spans="1:11" x14ac:dyDescent="0.3">
      <c r="A64" s="24">
        <v>2021</v>
      </c>
      <c r="B64" s="13" t="s">
        <v>105</v>
      </c>
      <c r="C64" s="31">
        <v>4.0956808753108049</v>
      </c>
      <c r="D64" s="32">
        <v>149.80896420010032</v>
      </c>
      <c r="E64" s="32">
        <v>-5.4549612306574229</v>
      </c>
      <c r="F64" s="32">
        <v>3.5628951430444253</v>
      </c>
      <c r="G64" s="32">
        <v>-9.0178563737018482</v>
      </c>
      <c r="H64" s="32">
        <v>7.6251645148863076</v>
      </c>
      <c r="I64" s="32">
        <v>6.9867664161850058</v>
      </c>
      <c r="J64" s="32">
        <v>0.59670753690963352</v>
      </c>
      <c r="K64" s="36">
        <v>1.9</v>
      </c>
    </row>
    <row r="65" spans="1:11" x14ac:dyDescent="0.3">
      <c r="A65" s="24">
        <v>2022</v>
      </c>
      <c r="B65" s="13" t="s">
        <v>108</v>
      </c>
      <c r="C65" s="31">
        <v>3.1502207910240685</v>
      </c>
      <c r="D65" s="32">
        <v>144.69574370548287</v>
      </c>
      <c r="E65" s="32">
        <v>-3.5981389868264135</v>
      </c>
      <c r="F65" s="32">
        <v>4.3582664066421897</v>
      </c>
      <c r="G65" s="32">
        <v>-7.9564053934686036</v>
      </c>
      <c r="H65" s="32">
        <v>6.7953164204195105</v>
      </c>
      <c r="I65" s="32">
        <v>3.6746832549042807</v>
      </c>
      <c r="J65" s="32">
        <v>3.0100243063608616</v>
      </c>
      <c r="K65" s="36">
        <v>8.1</v>
      </c>
    </row>
    <row r="66" spans="1:11" x14ac:dyDescent="0.3">
      <c r="E66" s="32"/>
      <c r="F66" s="32"/>
      <c r="H66" s="32"/>
    </row>
    <row r="67" spans="1:11" x14ac:dyDescent="0.3">
      <c r="E67" s="32"/>
      <c r="F67" s="32"/>
    </row>
    <row r="68" spans="1:11" x14ac:dyDescent="0.3">
      <c r="E68" s="32"/>
      <c r="F68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10" workbookViewId="0">
      <selection sqref="A1:S1048576"/>
    </sheetView>
  </sheetViews>
  <sheetFormatPr defaultRowHeight="14.4" x14ac:dyDescent="0.3"/>
  <cols>
    <col min="2" max="2" width="10.44140625" customWidth="1"/>
    <col min="3" max="4" width="10.5546875" customWidth="1"/>
    <col min="17" max="17" width="9.109375" bestFit="1" customWidth="1"/>
    <col min="18" max="18" width="9.109375" customWidth="1"/>
    <col min="19" max="19" width="9.109375" bestFit="1" customWidth="1"/>
  </cols>
  <sheetData>
    <row r="1" spans="1:19" x14ac:dyDescent="0.3">
      <c r="A1" s="8" t="s">
        <v>87</v>
      </c>
    </row>
    <row r="2" spans="1:19" x14ac:dyDescent="0.3">
      <c r="B2" s="38" t="s">
        <v>91</v>
      </c>
      <c r="C2" s="38" t="s">
        <v>92</v>
      </c>
      <c r="D2" s="39" t="s">
        <v>93</v>
      </c>
      <c r="E2" s="39" t="s">
        <v>94</v>
      </c>
      <c r="F2" s="38" t="s">
        <v>95</v>
      </c>
      <c r="G2" s="38" t="s">
        <v>96</v>
      </c>
      <c r="H2" s="38" t="s">
        <v>97</v>
      </c>
      <c r="I2" s="38" t="s">
        <v>98</v>
      </c>
      <c r="J2" s="38" t="s">
        <v>99</v>
      </c>
      <c r="K2" s="38" t="s">
        <v>100</v>
      </c>
      <c r="L2" s="38" t="s">
        <v>101</v>
      </c>
      <c r="M2" s="38" t="s">
        <v>102</v>
      </c>
      <c r="N2" s="38" t="s">
        <v>103</v>
      </c>
      <c r="O2" s="38" t="s">
        <v>104</v>
      </c>
      <c r="P2" s="38" t="s">
        <v>106</v>
      </c>
      <c r="Q2" s="38" t="s">
        <v>107</v>
      </c>
      <c r="R2" s="38" t="s">
        <v>114</v>
      </c>
      <c r="S2" s="38" t="s">
        <v>115</v>
      </c>
    </row>
    <row r="3" spans="1:19" x14ac:dyDescent="0.3">
      <c r="A3">
        <v>2011</v>
      </c>
      <c r="B3" s="7">
        <v>1638857.3393005701</v>
      </c>
      <c r="C3" s="7">
        <v>1638857</v>
      </c>
      <c r="D3" s="7">
        <v>1638857</v>
      </c>
      <c r="E3" s="7">
        <f>[1]PILeSPESAPPAA_Annuale!M152</f>
        <v>1637462.9393100101</v>
      </c>
      <c r="F3" s="7">
        <v>1637463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3">
      <c r="A4">
        <v>2012</v>
      </c>
      <c r="B4" s="7">
        <v>1628003.9483145899</v>
      </c>
      <c r="C4" s="7">
        <v>1615131</v>
      </c>
      <c r="D4" s="7">
        <v>1614672</v>
      </c>
      <c r="E4" s="7">
        <f>[1]PILeSPESAPPAA_Annuale!M153</f>
        <v>1613264.9648464799</v>
      </c>
      <c r="F4" s="7">
        <v>1613265</v>
      </c>
      <c r="G4" s="7">
        <v>1613265</v>
      </c>
      <c r="H4" s="7">
        <v>1613265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3">
      <c r="A5">
        <v>2013</v>
      </c>
      <c r="B5" s="7">
        <v>1618903.8658389701</v>
      </c>
      <c r="C5" s="7">
        <v>1609462</v>
      </c>
      <c r="D5" s="7">
        <v>1606895</v>
      </c>
      <c r="E5" s="7">
        <v>1604478</v>
      </c>
      <c r="F5" s="7">
        <v>1604599</v>
      </c>
      <c r="G5" s="7">
        <v>1604599</v>
      </c>
      <c r="H5" s="7">
        <v>1604599</v>
      </c>
      <c r="I5" s="40">
        <v>1604599</v>
      </c>
      <c r="J5" s="40">
        <v>1604599</v>
      </c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3">
      <c r="A6">
        <v>2014</v>
      </c>
      <c r="C6" s="7">
        <v>1616048</v>
      </c>
      <c r="D6" s="7">
        <v>1613859</v>
      </c>
      <c r="E6" s="7">
        <v>1611884</v>
      </c>
      <c r="F6" s="7">
        <v>1620381</v>
      </c>
      <c r="G6" s="7">
        <v>1621827</v>
      </c>
      <c r="H6" s="7">
        <v>1621827</v>
      </c>
      <c r="I6" s="40">
        <v>1621827</v>
      </c>
      <c r="J6" s="40">
        <v>1621827</v>
      </c>
      <c r="K6" s="40">
        <v>1621827</v>
      </c>
      <c r="L6" s="40">
        <v>1627406</v>
      </c>
      <c r="M6" s="40"/>
      <c r="N6" s="40"/>
      <c r="O6" s="40"/>
      <c r="P6" s="40"/>
      <c r="Q6" s="40"/>
      <c r="R6" s="40"/>
      <c r="S6" s="40"/>
    </row>
    <row r="7" spans="1:19" x14ac:dyDescent="0.3">
      <c r="A7">
        <v>2015</v>
      </c>
      <c r="E7" s="7">
        <v>1636372</v>
      </c>
      <c r="F7" s="7">
        <v>1642444</v>
      </c>
      <c r="G7" s="7">
        <v>1645439</v>
      </c>
      <c r="H7" s="7">
        <v>1652153</v>
      </c>
      <c r="I7" s="40">
        <v>1652622</v>
      </c>
      <c r="J7" s="40">
        <v>1652085</v>
      </c>
      <c r="K7" s="40">
        <v>1652085</v>
      </c>
      <c r="L7" s="40">
        <v>1655355</v>
      </c>
      <c r="M7" s="40">
        <v>1655355</v>
      </c>
      <c r="N7" s="40">
        <v>1655355</v>
      </c>
      <c r="O7" s="40"/>
      <c r="P7" s="40"/>
      <c r="Q7" s="40"/>
      <c r="R7" s="40"/>
      <c r="S7" s="40"/>
    </row>
    <row r="8" spans="1:19" x14ac:dyDescent="0.3">
      <c r="A8">
        <v>2016</v>
      </c>
      <c r="E8" s="25"/>
      <c r="F8" s="25"/>
      <c r="G8" s="7">
        <v>1672438</v>
      </c>
      <c r="H8" s="7">
        <v>1680523</v>
      </c>
      <c r="I8" s="40">
        <v>1680948</v>
      </c>
      <c r="J8" s="40">
        <v>1689748</v>
      </c>
      <c r="K8" s="40">
        <v>1689824</v>
      </c>
      <c r="L8" s="40">
        <v>1695590</v>
      </c>
      <c r="M8" s="40">
        <v>1695786.8</v>
      </c>
      <c r="N8" s="40">
        <v>1695786.8</v>
      </c>
      <c r="O8" s="40">
        <v>1695786.8</v>
      </c>
      <c r="P8" s="40">
        <v>1695786.8</v>
      </c>
      <c r="Q8" s="40"/>
      <c r="R8" s="40"/>
      <c r="S8" s="40"/>
    </row>
    <row r="9" spans="1:19" x14ac:dyDescent="0.3">
      <c r="A9">
        <v>2017</v>
      </c>
      <c r="B9" s="25"/>
      <c r="I9" s="40">
        <v>1716238</v>
      </c>
      <c r="J9" s="40">
        <v>1724954</v>
      </c>
      <c r="K9" s="40">
        <v>1727382</v>
      </c>
      <c r="L9" s="40">
        <v>1736602</v>
      </c>
      <c r="M9" s="40">
        <v>1736592.8</v>
      </c>
      <c r="N9" s="40">
        <v>1736592.8</v>
      </c>
      <c r="O9" s="40">
        <v>1736592.8</v>
      </c>
      <c r="P9" s="40">
        <v>1736592.8</v>
      </c>
      <c r="Q9" s="40">
        <v>1736592.8</v>
      </c>
      <c r="R9" s="40">
        <v>1736592.8</v>
      </c>
      <c r="S9" s="40"/>
    </row>
    <row r="10" spans="1:19" x14ac:dyDescent="0.3">
      <c r="A10">
        <v>2018</v>
      </c>
      <c r="B10" s="25"/>
      <c r="C10" s="25"/>
      <c r="E10" s="25"/>
      <c r="F10" s="25"/>
      <c r="G10" s="25"/>
      <c r="H10" s="25"/>
      <c r="I10" s="29"/>
      <c r="J10" s="29"/>
      <c r="K10" s="40">
        <v>1756982</v>
      </c>
      <c r="L10" s="40">
        <v>1765421</v>
      </c>
      <c r="M10" s="40">
        <v>1766168.2</v>
      </c>
      <c r="N10" s="40">
        <v>1771063</v>
      </c>
      <c r="O10" s="40">
        <v>1771565.9</v>
      </c>
      <c r="P10" s="40">
        <v>1771391</v>
      </c>
      <c r="Q10" s="40">
        <v>1771391.1858043601</v>
      </c>
      <c r="R10" s="40">
        <v>1771391.2</v>
      </c>
      <c r="S10" s="40">
        <v>1771391.2</v>
      </c>
    </row>
    <row r="11" spans="1:19" x14ac:dyDescent="0.3">
      <c r="A11">
        <v>2019</v>
      </c>
      <c r="M11" s="40">
        <v>1787664.1</v>
      </c>
      <c r="N11" s="40">
        <v>1789747</v>
      </c>
      <c r="O11" s="40">
        <v>1790941.5</v>
      </c>
      <c r="P11" s="40">
        <v>1794935</v>
      </c>
      <c r="Q11" s="40">
        <v>1796633.8330898299</v>
      </c>
      <c r="R11" s="40">
        <v>1796648.5</v>
      </c>
      <c r="S11" s="40">
        <v>1796648.5</v>
      </c>
    </row>
    <row r="12" spans="1:19" x14ac:dyDescent="0.3">
      <c r="A12">
        <v>2020</v>
      </c>
      <c r="O12" s="40">
        <v>1651594.9</v>
      </c>
      <c r="P12" s="40">
        <v>1653577</v>
      </c>
      <c r="Q12" s="40">
        <v>1656960.7120177699</v>
      </c>
      <c r="R12" s="40">
        <v>1660621.4</v>
      </c>
      <c r="S12" s="40">
        <v>1661019.9</v>
      </c>
    </row>
    <row r="13" spans="1:19" x14ac:dyDescent="0.3">
      <c r="A13">
        <v>2021</v>
      </c>
      <c r="Q13" s="40">
        <v>1775436.4</v>
      </c>
      <c r="R13" s="40">
        <v>1782050.4</v>
      </c>
      <c r="S13" s="40">
        <v>1787675.4</v>
      </c>
    </row>
    <row r="14" spans="1:19" x14ac:dyDescent="0.3">
      <c r="A14">
        <v>2022</v>
      </c>
      <c r="S14" s="40">
        <v>1909153.6</v>
      </c>
    </row>
    <row r="23" spans="1:19" x14ac:dyDescent="0.3">
      <c r="A23" s="8" t="s">
        <v>88</v>
      </c>
    </row>
    <row r="24" spans="1:19" x14ac:dyDescent="0.3">
      <c r="B24" s="38" t="s">
        <v>91</v>
      </c>
      <c r="C24" s="38" t="s">
        <v>92</v>
      </c>
      <c r="D24" s="39" t="s">
        <v>93</v>
      </c>
      <c r="E24" s="39" t="s">
        <v>94</v>
      </c>
      <c r="F24" s="38" t="s">
        <v>95</v>
      </c>
      <c r="G24" s="38" t="s">
        <v>96</v>
      </c>
      <c r="H24" s="38" t="s">
        <v>97</v>
      </c>
      <c r="I24" s="38" t="s">
        <v>98</v>
      </c>
      <c r="J24" s="38" t="s">
        <v>99</v>
      </c>
      <c r="K24" s="38" t="s">
        <v>100</v>
      </c>
      <c r="L24" s="38" t="s">
        <v>101</v>
      </c>
      <c r="M24" s="38" t="s">
        <v>102</v>
      </c>
      <c r="N24" s="38" t="s">
        <v>103</v>
      </c>
      <c r="O24" s="38" t="s">
        <v>104</v>
      </c>
      <c r="P24" s="38" t="s">
        <v>106</v>
      </c>
      <c r="Q24" s="38" t="s">
        <v>107</v>
      </c>
      <c r="R24" s="38" t="s">
        <v>114</v>
      </c>
      <c r="S24" s="38" t="s">
        <v>115</v>
      </c>
    </row>
    <row r="25" spans="1:19" x14ac:dyDescent="0.3">
      <c r="A25">
        <v>2011</v>
      </c>
      <c r="B25" s="17">
        <v>320918</v>
      </c>
      <c r="C25" s="17">
        <v>320918</v>
      </c>
      <c r="D25" s="17">
        <v>320918</v>
      </c>
      <c r="E25" s="17">
        <v>320918</v>
      </c>
      <c r="F25" s="17">
        <v>320918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x14ac:dyDescent="0.3">
      <c r="A26">
        <v>2012</v>
      </c>
      <c r="B26" s="7">
        <v>315665</v>
      </c>
      <c r="C26" s="7">
        <v>315878</v>
      </c>
      <c r="D26" s="7">
        <v>315448</v>
      </c>
      <c r="E26" s="7">
        <v>315448</v>
      </c>
      <c r="F26" s="17">
        <v>315448</v>
      </c>
      <c r="G26" s="17">
        <v>315448</v>
      </c>
      <c r="H26" s="40">
        <v>315448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3">
      <c r="A27">
        <v>2013</v>
      </c>
      <c r="B27" s="7">
        <v>314816</v>
      </c>
      <c r="C27" s="7">
        <v>315723</v>
      </c>
      <c r="D27" s="7">
        <v>315348</v>
      </c>
      <c r="E27" s="7">
        <v>315416</v>
      </c>
      <c r="F27" s="17">
        <v>315416</v>
      </c>
      <c r="G27" s="17">
        <v>315416</v>
      </c>
      <c r="H27" s="40">
        <v>315416</v>
      </c>
      <c r="I27" s="40">
        <v>315416</v>
      </c>
      <c r="J27" s="40">
        <v>315416</v>
      </c>
      <c r="K27" s="29"/>
      <c r="L27" s="29"/>
      <c r="M27" s="29"/>
      <c r="N27" s="29"/>
      <c r="O27" s="29"/>
      <c r="P27" s="29"/>
      <c r="Q27" s="29"/>
      <c r="R27" s="29"/>
      <c r="S27" s="29"/>
    </row>
    <row r="28" spans="1:19" x14ac:dyDescent="0.3">
      <c r="A28">
        <v>2014</v>
      </c>
      <c r="C28" s="7">
        <v>314496</v>
      </c>
      <c r="D28" s="7">
        <v>315319</v>
      </c>
      <c r="E28" s="7">
        <v>312559</v>
      </c>
      <c r="F28" s="17">
        <v>312909</v>
      </c>
      <c r="G28" s="17">
        <v>313310.99999999901</v>
      </c>
      <c r="H28" s="40">
        <v>313311</v>
      </c>
      <c r="I28" s="40">
        <v>313311</v>
      </c>
      <c r="J28" s="40">
        <v>313311</v>
      </c>
      <c r="K28" s="40">
        <v>313311</v>
      </c>
      <c r="L28" s="40">
        <v>317979</v>
      </c>
      <c r="M28" s="40"/>
      <c r="N28" s="40"/>
      <c r="O28" s="40"/>
      <c r="P28" s="40"/>
      <c r="Q28" s="40"/>
      <c r="R28" s="40"/>
      <c r="S28" s="40"/>
    </row>
    <row r="29" spans="1:19" x14ac:dyDescent="0.3">
      <c r="A29">
        <v>2015</v>
      </c>
      <c r="E29" s="7">
        <v>310258</v>
      </c>
      <c r="F29" s="17">
        <v>310982</v>
      </c>
      <c r="G29" s="17">
        <v>311639</v>
      </c>
      <c r="H29" s="40">
        <v>311253</v>
      </c>
      <c r="I29" s="40">
        <v>311699</v>
      </c>
      <c r="J29" s="40">
        <v>311796</v>
      </c>
      <c r="K29" s="40">
        <v>311796</v>
      </c>
      <c r="L29" s="40">
        <v>316344</v>
      </c>
      <c r="M29" s="40">
        <v>316344</v>
      </c>
      <c r="N29" s="40">
        <v>316344</v>
      </c>
      <c r="O29" s="40"/>
      <c r="P29" s="40"/>
      <c r="Q29" s="40"/>
      <c r="R29" s="40"/>
      <c r="S29" s="40"/>
    </row>
    <row r="30" spans="1:19" x14ac:dyDescent="0.3">
      <c r="A30">
        <v>2016</v>
      </c>
      <c r="G30" s="17">
        <v>315995</v>
      </c>
      <c r="H30" s="40">
        <v>315213</v>
      </c>
      <c r="I30" s="40">
        <v>316515</v>
      </c>
      <c r="J30" s="40">
        <v>316655</v>
      </c>
      <c r="K30" s="40">
        <v>316641</v>
      </c>
      <c r="L30" s="40">
        <v>322624</v>
      </c>
      <c r="M30" s="40">
        <v>322650</v>
      </c>
      <c r="N30" s="40">
        <v>322650</v>
      </c>
      <c r="O30" s="40">
        <v>322650</v>
      </c>
      <c r="P30" s="40">
        <v>322650</v>
      </c>
      <c r="Q30" s="40"/>
      <c r="R30" s="40"/>
      <c r="S30" s="40"/>
    </row>
    <row r="31" spans="1:19" x14ac:dyDescent="0.3">
      <c r="A31">
        <v>2017</v>
      </c>
      <c r="H31" s="29"/>
      <c r="I31" s="40">
        <v>319208</v>
      </c>
      <c r="J31" s="40">
        <v>319969</v>
      </c>
      <c r="K31" s="40">
        <v>323243</v>
      </c>
      <c r="L31" s="40">
        <v>326893</v>
      </c>
      <c r="M31" s="40">
        <v>327002</v>
      </c>
      <c r="N31" s="40">
        <v>327002</v>
      </c>
      <c r="O31" s="40">
        <v>327002</v>
      </c>
      <c r="P31" s="40">
        <v>327002</v>
      </c>
      <c r="Q31" s="40">
        <v>327002</v>
      </c>
      <c r="R31" s="40">
        <v>327002</v>
      </c>
      <c r="S31" s="40"/>
    </row>
    <row r="32" spans="1:19" x14ac:dyDescent="0.3">
      <c r="A32">
        <v>2018</v>
      </c>
      <c r="H32" s="29"/>
      <c r="I32" s="29"/>
      <c r="J32" s="29"/>
      <c r="K32" s="40">
        <v>330704</v>
      </c>
      <c r="L32" s="40">
        <v>335777</v>
      </c>
      <c r="M32" s="40">
        <v>334836</v>
      </c>
      <c r="N32" s="40">
        <v>334493</v>
      </c>
      <c r="O32" s="40">
        <v>334637</v>
      </c>
      <c r="P32" s="40">
        <v>334454</v>
      </c>
      <c r="Q32" s="40">
        <v>334454</v>
      </c>
      <c r="R32" s="40">
        <v>334454</v>
      </c>
      <c r="S32" s="40">
        <v>334454</v>
      </c>
    </row>
    <row r="33" spans="1:19" x14ac:dyDescent="0.3">
      <c r="A33">
        <v>2019</v>
      </c>
      <c r="M33" s="40">
        <v>336148</v>
      </c>
      <c r="N33" s="40">
        <v>335050</v>
      </c>
      <c r="O33" s="40">
        <v>335049</v>
      </c>
      <c r="P33" s="40">
        <v>334610</v>
      </c>
      <c r="Q33" s="40">
        <v>334499</v>
      </c>
      <c r="R33" s="40">
        <v>334512</v>
      </c>
      <c r="S33" s="40">
        <v>334512</v>
      </c>
    </row>
    <row r="34" spans="1:19" x14ac:dyDescent="0.3">
      <c r="A34">
        <v>2020</v>
      </c>
      <c r="O34" s="40">
        <v>345009</v>
      </c>
      <c r="P34" s="40">
        <v>345374</v>
      </c>
      <c r="Q34" s="40">
        <v>344000</v>
      </c>
      <c r="R34" s="40">
        <v>343580</v>
      </c>
      <c r="S34" s="40">
        <v>343294</v>
      </c>
    </row>
    <row r="35" spans="1:19" x14ac:dyDescent="0.3">
      <c r="A35">
        <v>2021</v>
      </c>
      <c r="Q35" s="40">
        <v>351471</v>
      </c>
      <c r="R35" s="40">
        <v>352718</v>
      </c>
      <c r="S35" s="40">
        <v>353064</v>
      </c>
    </row>
    <row r="36" spans="1:19" x14ac:dyDescent="0.3">
      <c r="A36">
        <v>2022</v>
      </c>
      <c r="J36" s="40"/>
      <c r="S36" s="40">
        <v>371527</v>
      </c>
    </row>
    <row r="37" spans="1:19" x14ac:dyDescent="0.3">
      <c r="J37" s="40"/>
    </row>
    <row r="38" spans="1:19" x14ac:dyDescent="0.3">
      <c r="J38" s="40"/>
    </row>
    <row r="39" spans="1:19" x14ac:dyDescent="0.3">
      <c r="J39" s="40"/>
    </row>
    <row r="40" spans="1:19" x14ac:dyDescent="0.3">
      <c r="J40" s="40"/>
    </row>
    <row r="44" spans="1:19" x14ac:dyDescent="0.3">
      <c r="A44" s="8" t="s">
        <v>89</v>
      </c>
    </row>
    <row r="45" spans="1:19" x14ac:dyDescent="0.3">
      <c r="B45" s="38" t="s">
        <v>91</v>
      </c>
      <c r="C45" s="38" t="s">
        <v>92</v>
      </c>
      <c r="D45" s="39" t="s">
        <v>93</v>
      </c>
      <c r="E45" s="39" t="s">
        <v>94</v>
      </c>
      <c r="F45" s="38" t="s">
        <v>95</v>
      </c>
      <c r="G45" s="38" t="s">
        <v>96</v>
      </c>
      <c r="H45" s="38" t="s">
        <v>97</v>
      </c>
      <c r="I45" s="38" t="s">
        <v>98</v>
      </c>
      <c r="J45" s="38" t="s">
        <v>99</v>
      </c>
      <c r="K45" s="38" t="s">
        <v>100</v>
      </c>
      <c r="L45" s="38" t="s">
        <v>101</v>
      </c>
      <c r="M45" s="38" t="s">
        <v>102</v>
      </c>
      <c r="N45" s="38" t="s">
        <v>103</v>
      </c>
      <c r="O45" s="38" t="s">
        <v>104</v>
      </c>
      <c r="P45" s="38" t="s">
        <v>106</v>
      </c>
      <c r="Q45" s="38" t="s">
        <v>107</v>
      </c>
      <c r="R45" s="38" t="s">
        <v>114</v>
      </c>
      <c r="S45" s="38" t="s">
        <v>115</v>
      </c>
    </row>
    <row r="46" spans="1:19" x14ac:dyDescent="0.3">
      <c r="A46">
        <v>2011</v>
      </c>
      <c r="B46" s="17">
        <v>24162.1</v>
      </c>
      <c r="C46" s="17">
        <v>24162.1</v>
      </c>
      <c r="D46" s="17">
        <v>24162.1</v>
      </c>
      <c r="E46" s="17">
        <v>24162.1</v>
      </c>
      <c r="F46" s="17">
        <v>24162.1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x14ac:dyDescent="0.3">
      <c r="A47">
        <v>2012</v>
      </c>
      <c r="B47" s="7">
        <v>23939.5</v>
      </c>
      <c r="C47" s="7">
        <v>23830.400000000001</v>
      </c>
      <c r="D47" s="7">
        <v>23830.400000000001</v>
      </c>
      <c r="E47" s="7">
        <v>23830.400000000001</v>
      </c>
      <c r="F47" s="7">
        <v>23830.400000000001</v>
      </c>
      <c r="G47" s="7">
        <v>23830.400000000001</v>
      </c>
      <c r="H47" s="40">
        <v>23830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 x14ac:dyDescent="0.3">
      <c r="A48">
        <v>2013</v>
      </c>
      <c r="B48" s="7">
        <v>23527.5</v>
      </c>
      <c r="C48" s="7">
        <v>23383.599999999999</v>
      </c>
      <c r="D48" s="7">
        <v>23246.1</v>
      </c>
      <c r="E48" s="7">
        <v>23249.9</v>
      </c>
      <c r="F48" s="7">
        <v>23249.9</v>
      </c>
      <c r="G48" s="7">
        <v>23249.9</v>
      </c>
      <c r="H48" s="40">
        <v>23250</v>
      </c>
      <c r="I48" s="40">
        <v>23250</v>
      </c>
      <c r="J48" s="40">
        <v>23250</v>
      </c>
      <c r="K48" s="29"/>
      <c r="L48" s="29"/>
      <c r="M48" s="29"/>
      <c r="N48" s="29"/>
      <c r="O48" s="29"/>
      <c r="P48" s="29"/>
      <c r="Q48" s="29"/>
      <c r="R48" s="29"/>
      <c r="S48" s="29"/>
    </row>
    <row r="49" spans="1:19" x14ac:dyDescent="0.3">
      <c r="A49">
        <v>2014</v>
      </c>
      <c r="C49" s="7">
        <v>23435.9</v>
      </c>
      <c r="D49" s="7">
        <v>23295.200000000001</v>
      </c>
      <c r="E49" s="7">
        <v>23316.1</v>
      </c>
      <c r="F49" s="7">
        <v>23295.599999999999</v>
      </c>
      <c r="G49" s="7">
        <v>23297.8</v>
      </c>
      <c r="H49" s="40">
        <v>23298</v>
      </c>
      <c r="I49" s="40">
        <v>23298</v>
      </c>
      <c r="J49" s="40">
        <v>23298</v>
      </c>
      <c r="K49" s="40">
        <v>23297.8</v>
      </c>
      <c r="L49" s="40">
        <v>23284.2</v>
      </c>
      <c r="M49" s="40"/>
      <c r="N49" s="40"/>
      <c r="O49" s="40"/>
      <c r="P49" s="40"/>
      <c r="Q49" s="40"/>
      <c r="R49" s="40"/>
      <c r="S49" s="40"/>
    </row>
    <row r="50" spans="1:19" x14ac:dyDescent="0.3">
      <c r="A50">
        <v>2015</v>
      </c>
      <c r="E50" s="7">
        <v>23506.5</v>
      </c>
      <c r="F50" s="7">
        <v>23487.5</v>
      </c>
      <c r="G50" s="7">
        <v>23535.599999999999</v>
      </c>
      <c r="H50" s="40">
        <v>23450</v>
      </c>
      <c r="I50" s="40">
        <v>23450</v>
      </c>
      <c r="J50" s="40">
        <v>23450</v>
      </c>
      <c r="K50" s="40">
        <v>23449.599999999999</v>
      </c>
      <c r="L50" s="40">
        <v>23440.1</v>
      </c>
      <c r="M50" s="40">
        <v>23440.1</v>
      </c>
      <c r="N50" s="40">
        <v>23440.1</v>
      </c>
      <c r="O50" s="40"/>
      <c r="P50" s="40"/>
      <c r="Q50" s="40"/>
      <c r="R50" s="40"/>
      <c r="S50" s="40"/>
    </row>
    <row r="51" spans="1:19" x14ac:dyDescent="0.3">
      <c r="A51">
        <v>2016</v>
      </c>
      <c r="G51" s="7">
        <v>23859.4</v>
      </c>
      <c r="H51" s="40">
        <v>23770</v>
      </c>
      <c r="I51" s="40">
        <v>23741</v>
      </c>
      <c r="J51" s="40">
        <v>23759</v>
      </c>
      <c r="K51" s="40">
        <v>23758.799999999999</v>
      </c>
      <c r="L51" s="40">
        <v>23757.9</v>
      </c>
      <c r="M51" s="40">
        <v>23758.5</v>
      </c>
      <c r="N51" s="40">
        <v>23758.5</v>
      </c>
      <c r="O51" s="40">
        <v>23758.5</v>
      </c>
      <c r="P51" s="40">
        <v>23758.5</v>
      </c>
      <c r="Q51" s="40"/>
      <c r="R51" s="40"/>
      <c r="S51" s="40"/>
    </row>
    <row r="52" spans="1:19" x14ac:dyDescent="0.3">
      <c r="A52">
        <v>2017</v>
      </c>
      <c r="H52" s="29"/>
      <c r="I52" s="40">
        <v>23962</v>
      </c>
      <c r="J52" s="40">
        <v>23981</v>
      </c>
      <c r="K52" s="40">
        <v>23961.3</v>
      </c>
      <c r="L52" s="40">
        <v>23945.8</v>
      </c>
      <c r="M52" s="40">
        <v>23945</v>
      </c>
      <c r="N52" s="40">
        <v>23945</v>
      </c>
      <c r="O52" s="40">
        <v>23945</v>
      </c>
      <c r="P52" s="40">
        <v>23945</v>
      </c>
      <c r="Q52" s="40">
        <v>23945</v>
      </c>
      <c r="R52" s="40">
        <v>23945</v>
      </c>
      <c r="S52" s="40"/>
    </row>
    <row r="53" spans="1:19" x14ac:dyDescent="0.3">
      <c r="A53">
        <v>2018</v>
      </c>
      <c r="H53" s="29"/>
      <c r="I53" s="29"/>
      <c r="J53" s="29"/>
      <c r="K53" s="40">
        <v>24153.9</v>
      </c>
      <c r="L53" s="40">
        <v>24146.9</v>
      </c>
      <c r="M53" s="40">
        <v>24125.1</v>
      </c>
      <c r="N53" s="40">
        <v>24116</v>
      </c>
      <c r="O53" s="40">
        <v>24125</v>
      </c>
      <c r="P53" s="40">
        <v>24125</v>
      </c>
      <c r="Q53" s="40">
        <v>24125</v>
      </c>
      <c r="R53" s="40">
        <v>24125</v>
      </c>
      <c r="S53" s="40">
        <v>24125</v>
      </c>
    </row>
    <row r="54" spans="1:19" x14ac:dyDescent="0.3">
      <c r="A54">
        <v>2019</v>
      </c>
      <c r="M54" s="40">
        <v>24186.7</v>
      </c>
      <c r="N54" s="40">
        <v>24153.9</v>
      </c>
      <c r="O54" s="40">
        <v>24152.5</v>
      </c>
      <c r="P54" s="40">
        <v>24152.5</v>
      </c>
      <c r="Q54" s="40">
        <v>24136.799999999999</v>
      </c>
      <c r="R54" s="40">
        <v>24136.799999999999</v>
      </c>
      <c r="S54" s="40">
        <v>24136.799999999999</v>
      </c>
    </row>
    <row r="55" spans="1:19" x14ac:dyDescent="0.3">
      <c r="A55">
        <v>2020</v>
      </c>
      <c r="O55" s="40">
        <v>21666</v>
      </c>
      <c r="P55" s="40">
        <v>21666</v>
      </c>
      <c r="Q55" s="40">
        <v>21653.4</v>
      </c>
      <c r="R55" s="40">
        <v>21449.5</v>
      </c>
      <c r="S55" s="40">
        <v>21451.4</v>
      </c>
    </row>
    <row r="56" spans="1:19" x14ac:dyDescent="0.3">
      <c r="A56">
        <v>2021</v>
      </c>
      <c r="Q56" s="40">
        <v>23290.9</v>
      </c>
      <c r="R56" s="40">
        <v>23073.3</v>
      </c>
      <c r="S56" s="40">
        <v>23072.6</v>
      </c>
    </row>
    <row r="57" spans="1:19" x14ac:dyDescent="0.3">
      <c r="A57">
        <v>2022</v>
      </c>
      <c r="S57" s="40">
        <v>23877.4</v>
      </c>
    </row>
    <row r="67" spans="1:19" x14ac:dyDescent="0.3">
      <c r="A67" s="8" t="s">
        <v>90</v>
      </c>
    </row>
    <row r="68" spans="1:19" x14ac:dyDescent="0.3">
      <c r="B68" s="38" t="s">
        <v>91</v>
      </c>
      <c r="C68" s="38" t="s">
        <v>92</v>
      </c>
      <c r="D68" s="39" t="s">
        <v>93</v>
      </c>
      <c r="E68" s="39" t="s">
        <v>94</v>
      </c>
      <c r="F68" s="38" t="s">
        <v>95</v>
      </c>
      <c r="G68" s="38" t="s">
        <v>96</v>
      </c>
      <c r="H68" s="38" t="s">
        <v>97</v>
      </c>
      <c r="I68" s="38" t="s">
        <v>98</v>
      </c>
      <c r="J68" s="38" t="s">
        <v>99</v>
      </c>
      <c r="K68" s="38" t="s">
        <v>100</v>
      </c>
      <c r="L68" s="38" t="s">
        <v>101</v>
      </c>
      <c r="M68" s="38" t="s">
        <v>102</v>
      </c>
      <c r="N68" s="38" t="s">
        <v>103</v>
      </c>
      <c r="O68" s="38" t="s">
        <v>104</v>
      </c>
      <c r="P68" s="38" t="s">
        <v>106</v>
      </c>
      <c r="Q68" s="38" t="s">
        <v>107</v>
      </c>
      <c r="R68" s="38" t="s">
        <v>114</v>
      </c>
      <c r="S68" s="38" t="s">
        <v>115</v>
      </c>
    </row>
    <row r="69" spans="1:19" x14ac:dyDescent="0.3">
      <c r="A69">
        <v>2011</v>
      </c>
      <c r="B69" s="41">
        <v>41.6</v>
      </c>
      <c r="C69" s="41">
        <v>41.6</v>
      </c>
      <c r="D69" s="41">
        <v>41.6</v>
      </c>
      <c r="E69" s="41">
        <v>41.6</v>
      </c>
      <c r="F69" s="41">
        <v>41.6</v>
      </c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1:19" x14ac:dyDescent="0.3">
      <c r="A70">
        <v>2012</v>
      </c>
      <c r="B70" s="42">
        <v>43.2</v>
      </c>
      <c r="C70" s="42">
        <v>43.5</v>
      </c>
      <c r="D70" s="42">
        <v>43.6</v>
      </c>
      <c r="E70" s="42">
        <v>43.6</v>
      </c>
      <c r="F70" s="42">
        <v>43.6</v>
      </c>
      <c r="G70" s="42">
        <v>43.6</v>
      </c>
      <c r="H70" s="43">
        <v>43.6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:19" x14ac:dyDescent="0.3">
      <c r="A71">
        <v>2013</v>
      </c>
      <c r="B71" s="42">
        <v>43.3</v>
      </c>
      <c r="C71" s="42">
        <v>43.4</v>
      </c>
      <c r="D71" s="42">
        <v>43.5</v>
      </c>
      <c r="E71" s="42">
        <v>43.6</v>
      </c>
      <c r="F71" s="42">
        <v>43.6</v>
      </c>
      <c r="G71" s="42">
        <v>43.6</v>
      </c>
      <c r="H71" s="43">
        <v>43.6</v>
      </c>
      <c r="I71" s="43">
        <v>43.6</v>
      </c>
      <c r="J71" s="43">
        <v>43.6</v>
      </c>
      <c r="K71" s="29"/>
      <c r="L71" s="29"/>
      <c r="M71" s="29"/>
      <c r="N71" s="29"/>
      <c r="O71" s="29"/>
      <c r="P71" s="29"/>
      <c r="Q71" s="29"/>
      <c r="R71" s="29"/>
      <c r="S71" s="29"/>
    </row>
    <row r="72" spans="1:19" x14ac:dyDescent="0.3">
      <c r="A72">
        <v>2014</v>
      </c>
      <c r="C72" s="42">
        <v>43.5</v>
      </c>
      <c r="D72" s="42">
        <v>43.6</v>
      </c>
      <c r="E72" s="42">
        <v>43.6</v>
      </c>
      <c r="F72" s="42">
        <v>43.4</v>
      </c>
      <c r="G72" s="42">
        <v>43.3</v>
      </c>
      <c r="H72" s="43">
        <v>43.3</v>
      </c>
      <c r="I72" s="43">
        <v>43.3</v>
      </c>
      <c r="J72" s="43">
        <v>43.3</v>
      </c>
      <c r="K72" s="43">
        <v>43.3</v>
      </c>
      <c r="L72" s="43">
        <v>43.1</v>
      </c>
      <c r="M72" s="43"/>
      <c r="N72" s="43"/>
      <c r="O72" s="43"/>
      <c r="P72" s="43"/>
      <c r="Q72" s="43"/>
      <c r="R72" s="43"/>
      <c r="S72" s="43"/>
    </row>
    <row r="73" spans="1:19" x14ac:dyDescent="0.3">
      <c r="A73">
        <v>2015</v>
      </c>
      <c r="D73" s="42"/>
      <c r="E73" s="42">
        <v>43.3</v>
      </c>
      <c r="F73" s="42">
        <v>43.4</v>
      </c>
      <c r="G73" s="42">
        <v>43.3</v>
      </c>
      <c r="H73" s="43">
        <v>43.2</v>
      </c>
      <c r="I73" s="43">
        <v>43.2</v>
      </c>
      <c r="J73" s="43">
        <v>43.1</v>
      </c>
      <c r="K73" s="44">
        <v>43</v>
      </c>
      <c r="L73" s="44">
        <v>42.9</v>
      </c>
      <c r="M73" s="44">
        <v>42.9</v>
      </c>
      <c r="N73" s="44">
        <v>42.9</v>
      </c>
      <c r="O73" s="44"/>
      <c r="P73" s="44"/>
      <c r="Q73" s="44"/>
      <c r="R73" s="44"/>
      <c r="S73" s="44"/>
    </row>
    <row r="74" spans="1:19" x14ac:dyDescent="0.3">
      <c r="A74">
        <v>2016</v>
      </c>
      <c r="G74" s="42">
        <v>42.9</v>
      </c>
      <c r="H74" s="43">
        <v>42.7</v>
      </c>
      <c r="I74" s="43">
        <v>42.7</v>
      </c>
      <c r="J74" s="43">
        <v>42.4</v>
      </c>
      <c r="K74" s="43">
        <v>42.4</v>
      </c>
      <c r="L74" s="43">
        <v>42.2</v>
      </c>
      <c r="M74" s="43">
        <v>42.2</v>
      </c>
      <c r="N74" s="43">
        <v>42.2</v>
      </c>
      <c r="O74" s="43">
        <v>42.2</v>
      </c>
      <c r="P74" s="43">
        <v>42.2</v>
      </c>
      <c r="Q74" s="43"/>
      <c r="R74" s="43"/>
      <c r="S74" s="43"/>
    </row>
    <row r="75" spans="1:19" x14ac:dyDescent="0.3">
      <c r="A75">
        <v>2017</v>
      </c>
      <c r="H75" s="29"/>
      <c r="I75" s="43">
        <v>42.4</v>
      </c>
      <c r="J75" s="43">
        <v>42.2</v>
      </c>
      <c r="K75" s="43">
        <v>42.1</v>
      </c>
      <c r="L75" s="43">
        <v>41.8</v>
      </c>
      <c r="M75" s="43">
        <v>41.8</v>
      </c>
      <c r="N75" s="43">
        <v>41.8</v>
      </c>
      <c r="O75" s="43">
        <v>41.8</v>
      </c>
      <c r="P75" s="43">
        <v>41.8</v>
      </c>
      <c r="Q75" s="44">
        <v>41.847000000000001</v>
      </c>
      <c r="R75" s="44">
        <v>41.847000000000001</v>
      </c>
      <c r="S75" s="44"/>
    </row>
    <row r="76" spans="1:19" x14ac:dyDescent="0.3">
      <c r="A76">
        <v>2018</v>
      </c>
      <c r="H76" s="29"/>
      <c r="I76" s="29"/>
      <c r="J76" s="29"/>
      <c r="K76" s="43">
        <v>42.1</v>
      </c>
      <c r="L76" s="43">
        <v>41.8</v>
      </c>
      <c r="M76" s="43">
        <v>41.9</v>
      </c>
      <c r="N76" s="43">
        <v>41.7</v>
      </c>
      <c r="O76" s="43">
        <v>41.7</v>
      </c>
      <c r="P76" s="43">
        <v>41.7</v>
      </c>
      <c r="Q76" s="44">
        <v>41.723999999999997</v>
      </c>
      <c r="R76" s="44">
        <v>41.723999999999997</v>
      </c>
      <c r="S76" s="44">
        <v>41.723999999999997</v>
      </c>
    </row>
    <row r="77" spans="1:19" x14ac:dyDescent="0.3">
      <c r="A77">
        <v>2019</v>
      </c>
      <c r="M77" s="43">
        <v>42.4</v>
      </c>
      <c r="N77" s="43">
        <v>42.4</v>
      </c>
      <c r="O77" s="43">
        <v>42.4</v>
      </c>
      <c r="P77" s="43">
        <v>42.4</v>
      </c>
      <c r="Q77" s="44">
        <v>42.256</v>
      </c>
      <c r="R77" s="44">
        <v>42.256</v>
      </c>
      <c r="S77" s="44">
        <v>42.256</v>
      </c>
    </row>
    <row r="78" spans="1:19" x14ac:dyDescent="0.3">
      <c r="A78">
        <v>2020</v>
      </c>
      <c r="O78" s="43">
        <v>43.1</v>
      </c>
      <c r="P78" s="43">
        <v>43.1</v>
      </c>
      <c r="Q78" s="44">
        <v>42.758000000000003</v>
      </c>
      <c r="R78" s="44">
        <v>42.661000000000001</v>
      </c>
      <c r="S78" s="44">
        <v>42.651000000000003</v>
      </c>
    </row>
    <row r="79" spans="1:19" x14ac:dyDescent="0.3">
      <c r="A79">
        <v>2021</v>
      </c>
      <c r="Q79" s="45">
        <v>43.354999999999997</v>
      </c>
      <c r="R79" s="45">
        <v>43.356000000000002</v>
      </c>
      <c r="S79" s="45">
        <v>43.378999999999998</v>
      </c>
    </row>
    <row r="80" spans="1:19" x14ac:dyDescent="0.3">
      <c r="A80">
        <v>2022</v>
      </c>
      <c r="S80" s="45">
        <v>43.457000000000001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contoconsolidato_pa</vt:lpstr>
      <vt:lpstr>componenti_debito</vt:lpstr>
      <vt:lpstr>Rapporti_variazioni</vt:lpstr>
      <vt:lpstr>Revisioni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2020-03-03T20:55:47Z</dcterms:created>
  <dcterms:modified xsi:type="dcterms:W3CDTF">2023-04-13T17:20:20Z</dcterms:modified>
</cp:coreProperties>
</file>